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010253\AppData\Local\Box\Box Edit\Documents\6anzxtTp3U6VygzwPcKa1Q==\"/>
    </mc:Choice>
  </mc:AlternateContent>
  <xr:revisionPtr revIDLastSave="0" documentId="13_ncr:1_{DFBA5923-A020-4881-AFBE-1BC539AE4EA0}" xr6:coauthVersionLast="47" xr6:coauthVersionMax="47" xr10:uidLastSave="{00000000-0000-0000-0000-000000000000}"/>
  <bookViews>
    <workbookView xWindow="-120" yWindow="-120" windowWidth="29040" windowHeight="15720" firstSheet="9" activeTab="13" xr2:uid="{00000000-000D-0000-FFFF-FFFF00000000}"/>
  </bookViews>
  <sheets>
    <sheet name="表紙" sheetId="29" r:id="rId1"/>
    <sheet name="【1】工事計画書" sheetId="9" r:id="rId2"/>
    <sheet name="1F" sheetId="17" r:id="rId3"/>
    <sheet name="2F" sheetId="18" r:id="rId4"/>
    <sheet name="3F" sheetId="19" r:id="rId5"/>
    <sheet name="4F" sheetId="20" r:id="rId6"/>
    <sheet name="屋外エリア" sheetId="16" r:id="rId7"/>
    <sheet name="【2】工事安全確認シート " sheetId="33" r:id="rId8"/>
    <sheet name="【3】工事看板" sheetId="26" r:id="rId9"/>
    <sheet name="【4】工事作業者名簿" sheetId="25" r:id="rId10"/>
    <sheet name="【5】KYﾐｰﾃｨﾝｸﾞ" sheetId="27" r:id="rId11"/>
    <sheet name="【6】リスク対策書" sheetId="24" r:id="rId12"/>
    <sheet name="(追加）作業指示書" sheetId="34" r:id="rId13"/>
    <sheet name="現地工事作業者名簿 " sheetId="35" r:id="rId14"/>
    <sheet name="④火気使用許可申請書※火気使用時のみ" sheetId="30" r:id="rId15"/>
    <sheet name="安全装置解除(KY)" sheetId="3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 localSheetId="12">#REF!</definedName>
    <definedName name="_" localSheetId="7">#REF!</definedName>
    <definedName name="_" localSheetId="15">#REF!</definedName>
    <definedName name="_" localSheetId="13">#REF!</definedName>
    <definedName name="_">#REF!</definedName>
    <definedName name="___a2" localSheetId="12">#REF!</definedName>
    <definedName name="___a2" localSheetId="7">#REF!</definedName>
    <definedName name="___a2" localSheetId="15">#REF!</definedName>
    <definedName name="___a2">#REF!</definedName>
    <definedName name="___FK1" localSheetId="12">#REF!</definedName>
    <definedName name="___FK1" localSheetId="7">#REF!</definedName>
    <definedName name="___FK1" localSheetId="15">#REF!</definedName>
    <definedName name="___FK1">#REF!</definedName>
    <definedName name="___m1" localSheetId="12">[1]Ｇ３０!#REF!</definedName>
    <definedName name="___m1" localSheetId="7">[1]Ｇ３０!#REF!</definedName>
    <definedName name="___m1" localSheetId="15">[1]Ｇ３０!#REF!</definedName>
    <definedName name="___m1" localSheetId="13">#REF!</definedName>
    <definedName name="___m1">[1]Ｇ３０!#REF!</definedName>
    <definedName name="___m2" localSheetId="12">[1]Ｇ３０!#REF!</definedName>
    <definedName name="___m2" localSheetId="7">[1]Ｇ３０!#REF!</definedName>
    <definedName name="___m2" localSheetId="15">[1]Ｇ３０!#REF!</definedName>
    <definedName name="___m2" localSheetId="13">#REF!</definedName>
    <definedName name="___m2">[1]Ｇ３０!#REF!</definedName>
    <definedName name="___m3" localSheetId="12">[1]Ｇ３０!#REF!</definedName>
    <definedName name="___m3" localSheetId="7">[1]Ｇ３０!#REF!</definedName>
    <definedName name="___m3" localSheetId="15">[1]Ｇ３０!#REF!</definedName>
    <definedName name="___m3" localSheetId="13">#REF!</definedName>
    <definedName name="___m3">[1]Ｇ３０!#REF!</definedName>
    <definedName name="___m5" localSheetId="12">[1]Ｇ３０!#REF!</definedName>
    <definedName name="___m5" localSheetId="7">[1]Ｇ３０!#REF!</definedName>
    <definedName name="___m5" localSheetId="15">[1]Ｇ３０!#REF!</definedName>
    <definedName name="___m5" localSheetId="13">#REF!</definedName>
    <definedName name="___m5">[1]Ｇ３０!#REF!</definedName>
    <definedName name="___p1" localSheetId="12">#REF!</definedName>
    <definedName name="___p1" localSheetId="7">#REF!</definedName>
    <definedName name="___p1" localSheetId="15">#REF!</definedName>
    <definedName name="___p1" localSheetId="13">#REF!</definedName>
    <definedName name="___p1">#REF!</definedName>
    <definedName name="___P2" localSheetId="12">#REF!</definedName>
    <definedName name="___P2" localSheetId="7">#REF!</definedName>
    <definedName name="___P2" localSheetId="15">#REF!</definedName>
    <definedName name="___P2">#REF!</definedName>
    <definedName name="___P4" localSheetId="12">#REF!</definedName>
    <definedName name="___P4" localSheetId="7">#REF!</definedName>
    <definedName name="___P4" localSheetId="15">#REF!</definedName>
    <definedName name="___P4">#REF!</definedName>
    <definedName name="__123Graph_A" localSheetId="12" hidden="1">'[2]負荷集計（断熱不燃）'!#REF!</definedName>
    <definedName name="__123Graph_A" localSheetId="7" hidden="1">'[2]負荷集計（断熱不燃）'!#REF!</definedName>
    <definedName name="__123Graph_A" localSheetId="15" hidden="1">'[2]負荷集計（断熱不燃）'!#REF!</definedName>
    <definedName name="__123Graph_A" localSheetId="13" hidden="1">#REF!</definedName>
    <definedName name="__123Graph_A" hidden="1">'[2]負荷集計（断熱不燃）'!#REF!</definedName>
    <definedName name="__123Graph_A事業部別" localSheetId="12" hidden="1">#REF!</definedName>
    <definedName name="__123Graph_A事業部別" localSheetId="7" hidden="1">#REF!</definedName>
    <definedName name="__123Graph_A事業部別" localSheetId="15" hidden="1">#REF!</definedName>
    <definedName name="__123Graph_A事業部別" localSheetId="13" hidden="1">#REF!</definedName>
    <definedName name="__123Graph_A事業部別" hidden="1">#REF!</definedName>
    <definedName name="__123Graph_B" localSheetId="12" hidden="1">[3]通常剥離!#REF!</definedName>
    <definedName name="__123Graph_B" localSheetId="7" hidden="1">[3]通常剥離!#REF!</definedName>
    <definedName name="__123Graph_B" localSheetId="15" hidden="1">[3]通常剥離!#REF!</definedName>
    <definedName name="__123Graph_B" localSheetId="13" hidden="1">#REF!</definedName>
    <definedName name="__123Graph_B" hidden="1">[3]通常剥離!#REF!</definedName>
    <definedName name="__123Graph_B事業部別" localSheetId="12" hidden="1">#REF!</definedName>
    <definedName name="__123Graph_B事業部別" localSheetId="7" hidden="1">#REF!</definedName>
    <definedName name="__123Graph_B事業部別" localSheetId="15" hidden="1">#REF!</definedName>
    <definedName name="__123Graph_B事業部別" localSheetId="13" hidden="1">#REF!</definedName>
    <definedName name="__123Graph_B事業部別" hidden="1">#REF!</definedName>
    <definedName name="__123Graph_C" localSheetId="12" hidden="1">[3]通常剥離!#REF!</definedName>
    <definedName name="__123Graph_C" localSheetId="7" hidden="1">[3]通常剥離!#REF!</definedName>
    <definedName name="__123Graph_C" localSheetId="13" hidden="1">#REF!</definedName>
    <definedName name="__123Graph_C" hidden="1">[3]通常剥離!#REF!</definedName>
    <definedName name="__123Graph_D" localSheetId="12" hidden="1">[3]通常剥離!#REF!</definedName>
    <definedName name="__123Graph_D" localSheetId="7" hidden="1">[3]通常剥離!#REF!</definedName>
    <definedName name="__123Graph_D" localSheetId="13" hidden="1">#REF!</definedName>
    <definedName name="__123Graph_D" hidden="1">[3]通常剥離!#REF!</definedName>
    <definedName name="__123Graph_E" localSheetId="12" hidden="1">'[4]Ｐ検 (検査技術)'!$F$64:$Q$64</definedName>
    <definedName name="__123Graph_E" localSheetId="13" hidden="1">#REF!</definedName>
    <definedName name="__123Graph_E" hidden="1">'[4]Ｐ検 (検査技術)'!$F$64:$Q$64</definedName>
    <definedName name="__123Graph_E94年度" localSheetId="12" hidden="1">'[4]Ｐ検 (検査技術)'!$F$64:$Q$64</definedName>
    <definedName name="__123Graph_E94年度" localSheetId="13" hidden="1">#REF!</definedName>
    <definedName name="__123Graph_E94年度" hidden="1">'[4]Ｐ検 (検査技術)'!$F$64:$Q$64</definedName>
    <definedName name="__123Graph_F" localSheetId="12" hidden="1">[3]通常剥離!#REF!</definedName>
    <definedName name="__123Graph_F" localSheetId="13" hidden="1">#REF!</definedName>
    <definedName name="__123Graph_F" hidden="1">[3]通常剥離!#REF!</definedName>
    <definedName name="__123Graph_LBL_A" localSheetId="12" hidden="1">'[2]負荷集計（断熱不燃）'!#REF!</definedName>
    <definedName name="__123Graph_LBL_A" localSheetId="13" hidden="1">#REF!</definedName>
    <definedName name="__123Graph_LBL_A" hidden="1">'[2]負荷集計（断熱不燃）'!#REF!</definedName>
    <definedName name="__123Graph_X" localSheetId="12" hidden="1">'[4]Ｐ検 (検査技術)'!$F$7:$Q$7</definedName>
    <definedName name="__123Graph_X" localSheetId="13" hidden="1">#REF!</definedName>
    <definedName name="__123Graph_X" hidden="1">'[4]Ｐ検 (検査技術)'!$F$7:$Q$7</definedName>
    <definedName name="__123Graph_X94年度" localSheetId="12" hidden="1">'[4]Ｐ検 (検査技術)'!$F$7:$Q$7</definedName>
    <definedName name="__123Graph_X94年度" localSheetId="13" hidden="1">#REF!</definedName>
    <definedName name="__123Graph_X94年度" hidden="1">'[4]Ｐ検 (検査技術)'!$F$7:$Q$7</definedName>
    <definedName name="__123Graph_X94年度比率" localSheetId="12" hidden="1">'[4]Ｐ検 (検査技術)'!$F$7:$Q$7</definedName>
    <definedName name="__123Graph_X94年度比率" localSheetId="13" hidden="1">#REF!</definedName>
    <definedName name="__123Graph_X94年度比率" hidden="1">'[4]Ｐ検 (検査技術)'!$F$7:$Q$7</definedName>
    <definedName name="__123Graph_Xｱﾅﾛｸﾞ後" localSheetId="12" hidden="1">#REF!</definedName>
    <definedName name="__123Graph_Xｱﾅﾛｸﾞ後" localSheetId="7" hidden="1">#REF!</definedName>
    <definedName name="__123Graph_Xｱﾅﾛｸﾞ後" localSheetId="15" hidden="1">#REF!</definedName>
    <definedName name="__123Graph_Xｱﾅﾛｸﾞ後" localSheetId="13" hidden="1">#REF!</definedName>
    <definedName name="__123Graph_Xｱﾅﾛｸﾞ後" hidden="1">#REF!</definedName>
    <definedName name="__123Graph_Xｱﾅﾛｸﾞ前" localSheetId="12" hidden="1">#REF!</definedName>
    <definedName name="__123Graph_Xｱﾅﾛｸﾞ前" localSheetId="7" hidden="1">#REF!</definedName>
    <definedName name="__123Graph_Xｱﾅﾛｸﾞ前" localSheetId="15" hidden="1">#REF!</definedName>
    <definedName name="__123Graph_Xｱﾅﾛｸﾞ前" hidden="1">#REF!</definedName>
    <definedName name="__123Graph_Xﾃﾞｼﾞﾀﾙ後" localSheetId="12" hidden="1">#REF!</definedName>
    <definedName name="__123Graph_Xﾃﾞｼﾞﾀﾙ後" localSheetId="7" hidden="1">#REF!</definedName>
    <definedName name="__123Graph_Xﾃﾞｼﾞﾀﾙ後" localSheetId="15"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localSheetId="12" hidden="1">[2]Sheet1!#REF!</definedName>
    <definedName name="__123graph5" localSheetId="13" hidden="1">#REF!</definedName>
    <definedName name="__123graph5" hidden="1">[2]Sheet1!#REF!</definedName>
    <definedName name="__6" localSheetId="12" hidden="1">[2]Sheet1!#REF!</definedName>
    <definedName name="__6" localSheetId="13" hidden="1">#REF!</definedName>
    <definedName name="__6" hidden="1">[2]Sheet1!#REF!</definedName>
    <definedName name="__A1" localSheetId="12">#REF!</definedName>
    <definedName name="__A1" localSheetId="13">#REF!</definedName>
    <definedName name="__A1">#REF!</definedName>
    <definedName name="__a3" localSheetId="12">#REF!</definedName>
    <definedName name="__a3" localSheetId="7">#REF!</definedName>
    <definedName name="__a3" localSheetId="15">#REF!</definedName>
    <definedName name="__a3">#REF!</definedName>
    <definedName name="__AA7777" localSheetId="12">[5]!__AA7777</definedName>
    <definedName name="__AA7777" localSheetId="7">[5]!__AA7777</definedName>
    <definedName name="__AA7777" localSheetId="15">[5]!__AA7777</definedName>
    <definedName name="__AA7777" localSheetId="13">'現地工事作業者名簿 '!__AA7777</definedName>
    <definedName name="__AA7777">[0]!__AA7777</definedName>
    <definedName name="__abc２２" localSheetId="12">[5]!__abc２２</definedName>
    <definedName name="__abc２２" localSheetId="7">[5]!__abc２２</definedName>
    <definedName name="__abc２２" localSheetId="15">[5]!__abc２２</definedName>
    <definedName name="__abc２２" localSheetId="13">'現地工事作業者名簿 '!__abc２２</definedName>
    <definedName name="__abc２２">[0]!__abc２２</definedName>
    <definedName name="__b5" localSheetId="12" hidden="1">[2]Sheet1!#REF!</definedName>
    <definedName name="__b5" localSheetId="7" hidden="1">[2]Sheet1!#REF!</definedName>
    <definedName name="__b5" localSheetId="15" hidden="1">[2]Sheet1!#REF!</definedName>
    <definedName name="__b5" localSheetId="13" hidden="1">#REF!</definedName>
    <definedName name="__b5" hidden="1">[2]Sheet1!#REF!</definedName>
    <definedName name="__b6" localSheetId="12" hidden="1">[2]Sheet1!#REF!</definedName>
    <definedName name="__b6" localSheetId="7" hidden="1">[2]Sheet1!#REF!</definedName>
    <definedName name="__b6" localSheetId="15" hidden="1">[2]Sheet1!#REF!</definedName>
    <definedName name="__b6" localSheetId="13" hidden="1">#REF!</definedName>
    <definedName name="__b6" hidden="1">[2]Sheet1!#REF!</definedName>
    <definedName name="__B9212" localSheetId="12">[6]B0820!#REF!</definedName>
    <definedName name="__B9212" localSheetId="7">[6]B0820!#REF!</definedName>
    <definedName name="__B9212" localSheetId="15">[6]B0820!#REF!</definedName>
    <definedName name="__B9212" localSheetId="13">#REF!</definedName>
    <definedName name="__B9212">[6]B0820!#REF!</definedName>
    <definedName name="__ｃ６" localSheetId="12" hidden="1">[2]Sheet1!#REF!</definedName>
    <definedName name="__ｃ６" localSheetId="13" hidden="1">#REF!</definedName>
    <definedName name="__ｃ６" hidden="1">[2]Sheet1!#REF!</definedName>
    <definedName name="__c62" localSheetId="12" hidden="1">[2]Sheet1!#REF!</definedName>
    <definedName name="__c62" localSheetId="13" hidden="1">#REF!</definedName>
    <definedName name="__c62" hidden="1">[2]Sheet1!#REF!</definedName>
    <definedName name="__d2" localSheetId="12">#REF!</definedName>
    <definedName name="__d2" localSheetId="13">#REF!</definedName>
    <definedName name="__d2">#REF!</definedName>
    <definedName name="__dr1" localSheetId="12">[5]!__dr1</definedName>
    <definedName name="__dr1" localSheetId="7">[5]!__dr1</definedName>
    <definedName name="__dr1" localSheetId="15">[5]!__dr1</definedName>
    <definedName name="__dr1" localSheetId="13">'現地工事作業者名簿 '!__dr1</definedName>
    <definedName name="__dr1">[0]!__dr1</definedName>
    <definedName name="__e5" localSheetId="12">[5]!__e5</definedName>
    <definedName name="__e5" localSheetId="7">[5]!__e5</definedName>
    <definedName name="__e5" localSheetId="15">[5]!__e5</definedName>
    <definedName name="__e5" localSheetId="13">'現地工事作業者名簿 '!__e5</definedName>
    <definedName name="__e5">[0]!__e5</definedName>
    <definedName name="__f3" localSheetId="12">#REF!</definedName>
    <definedName name="__f3" localSheetId="7">#REF!</definedName>
    <definedName name="__f3" localSheetId="15">#REF!</definedName>
    <definedName name="__f3" localSheetId="13">#REF!</definedName>
    <definedName name="__f3">#REF!</definedName>
    <definedName name="__ｇ２" localSheetId="12">[5]!__ｇ２</definedName>
    <definedName name="__ｇ２" localSheetId="7">[5]!__ｇ２</definedName>
    <definedName name="__ｇ２" localSheetId="15">[5]!__ｇ２</definedName>
    <definedName name="__ｇ２" localSheetId="13">'現地工事作業者名簿 '!__ｇ２</definedName>
    <definedName name="__ｇ２">[0]!__ｇ２</definedName>
    <definedName name="__H60" localSheetId="12">[5]!__H60</definedName>
    <definedName name="__H60" localSheetId="7">[5]!__H60</definedName>
    <definedName name="__H60" localSheetId="15">[5]!__H60</definedName>
    <definedName name="__H60" localSheetId="13">'現地工事作業者名簿 '!__H60</definedName>
    <definedName name="__H60">[0]!__H60</definedName>
    <definedName name="__H64" localSheetId="12">[5]!__H64</definedName>
    <definedName name="__H64" localSheetId="7">[5]!__H64</definedName>
    <definedName name="__H64" localSheetId="15">[5]!__H64</definedName>
    <definedName name="__H64" localSheetId="13">'現地工事作業者名簿 '!__H64</definedName>
    <definedName name="__H64">[0]!__H64</definedName>
    <definedName name="__ｈ６５" localSheetId="12">[5]!__ｈ６５</definedName>
    <definedName name="__ｈ６５" localSheetId="7">[5]!__ｈ６５</definedName>
    <definedName name="__ｈ６５" localSheetId="15">[5]!__ｈ６５</definedName>
    <definedName name="__ｈ６５" localSheetId="13">'現地工事作業者名簿 '!__ｈ６５</definedName>
    <definedName name="__ｈ６５">[0]!__ｈ６５</definedName>
    <definedName name="__hh2" localSheetId="12">[5]!__hh2</definedName>
    <definedName name="__hh2" localSheetId="7">[5]!__hh2</definedName>
    <definedName name="__hh2" localSheetId="15">[5]!__hh2</definedName>
    <definedName name="__hh2" localSheetId="13">'現地工事作業者名簿 '!__hh2</definedName>
    <definedName name="__hh2">[0]!__hh2</definedName>
    <definedName name="__j111" localSheetId="12">#REF!</definedName>
    <definedName name="__j111" localSheetId="7">#REF!</definedName>
    <definedName name="__j111" localSheetId="15">#REF!</definedName>
    <definedName name="__j111" localSheetId="13">#REF!</definedName>
    <definedName name="__j111">#REF!</definedName>
    <definedName name="__k1" localSheetId="12">[1]Ｇ３０!#REF!</definedName>
    <definedName name="__k1" localSheetId="7">[1]Ｇ３０!#REF!</definedName>
    <definedName name="__k1" localSheetId="15">[1]Ｇ３０!#REF!</definedName>
    <definedName name="__k1" localSheetId="13">#REF!</definedName>
    <definedName name="__k1">[1]Ｇ３０!#REF!</definedName>
    <definedName name="__k2" localSheetId="12">[1]Ｇ３０!#REF!</definedName>
    <definedName name="__k2" localSheetId="7">[1]Ｇ３０!#REF!</definedName>
    <definedName name="__k2" localSheetId="15">[1]Ｇ３０!#REF!</definedName>
    <definedName name="__k2" localSheetId="13">#REF!</definedName>
    <definedName name="__k2">[1]Ｇ３０!#REF!</definedName>
    <definedName name="__k3" localSheetId="12">[1]Ｇ３０!#REF!</definedName>
    <definedName name="__k3" localSheetId="7">[1]Ｇ３０!#REF!</definedName>
    <definedName name="__k3" localSheetId="15">[1]Ｇ３０!#REF!</definedName>
    <definedName name="__k3" localSheetId="13">#REF!</definedName>
    <definedName name="__k3">[1]Ｇ３０!#REF!</definedName>
    <definedName name="__k4" localSheetId="12">[1]Ｇ３０!#REF!</definedName>
    <definedName name="__k4" localSheetId="7">[1]Ｇ３０!#REF!</definedName>
    <definedName name="__k4" localSheetId="15">[1]Ｇ３０!#REF!</definedName>
    <definedName name="__k4" localSheetId="13">#REF!</definedName>
    <definedName name="__k4">[1]Ｇ３０!#REF!</definedName>
    <definedName name="__k5" localSheetId="12">[1]Ｇ３０!#REF!</definedName>
    <definedName name="__k5" localSheetId="7">[1]Ｇ３０!#REF!</definedName>
    <definedName name="__k5" localSheetId="15">[1]Ｇ３０!#REF!</definedName>
    <definedName name="__k5" localSheetId="13">#REF!</definedName>
    <definedName name="__k5">[1]Ｇ３０!#REF!</definedName>
    <definedName name="__KO1" localSheetId="12">[5]!__KO1</definedName>
    <definedName name="__KO1" localSheetId="7">[5]!__KO1</definedName>
    <definedName name="__KO1" localSheetId="15">[5]!__KO1</definedName>
    <definedName name="__KO1" localSheetId="13">'現地工事作業者名簿 '!__KO1</definedName>
    <definedName name="__KO1">[0]!__KO1</definedName>
    <definedName name="__KO2" localSheetId="12">[5]!__KO2</definedName>
    <definedName name="__KO2" localSheetId="7">[5]!__KO2</definedName>
    <definedName name="__KO2" localSheetId="15">[5]!__KO2</definedName>
    <definedName name="__KO2" localSheetId="13">'現地工事作業者名簿 '!__KO2</definedName>
    <definedName name="__KO2">[0]!__KO2</definedName>
    <definedName name="__ko3" localSheetId="12">[5]!__ko3</definedName>
    <definedName name="__ko3" localSheetId="7">[5]!__ko3</definedName>
    <definedName name="__ko3" localSheetId="15">[5]!__ko3</definedName>
    <definedName name="__ko3" localSheetId="13">'現地工事作業者名簿 '!__ko3</definedName>
    <definedName name="__ko3">[0]!__ko3</definedName>
    <definedName name="__l1" localSheetId="12">[1]Ｇ３０!#REF!</definedName>
    <definedName name="__l1" localSheetId="7">[1]Ｇ３０!#REF!</definedName>
    <definedName name="__l1" localSheetId="15">[1]Ｇ３０!#REF!</definedName>
    <definedName name="__l1" localSheetId="13">#REF!</definedName>
    <definedName name="__l1">[1]Ｇ３０!#REF!</definedName>
    <definedName name="__l2" localSheetId="12">[1]Ｇ３０!#REF!</definedName>
    <definedName name="__l2" localSheetId="7">[1]Ｇ３０!#REF!</definedName>
    <definedName name="__l2" localSheetId="15">[1]Ｇ３０!#REF!</definedName>
    <definedName name="__l2" localSheetId="13">#REF!</definedName>
    <definedName name="__l2">[1]Ｇ３０!#REF!</definedName>
    <definedName name="__l3" localSheetId="12">[1]Ｇ３０!#REF!</definedName>
    <definedName name="__l3" localSheetId="7">[1]Ｇ３０!#REF!</definedName>
    <definedName name="__l3" localSheetId="15">[1]Ｇ３０!#REF!</definedName>
    <definedName name="__l3" localSheetId="13">#REF!</definedName>
    <definedName name="__l3">[1]Ｇ３０!#REF!</definedName>
    <definedName name="__l4" localSheetId="12">[1]Ｇ３０!#REF!</definedName>
    <definedName name="__l4" localSheetId="13">#REF!</definedName>
    <definedName name="__l4">[1]Ｇ３０!#REF!</definedName>
    <definedName name="__l5" localSheetId="12">[1]Ｇ３０!#REF!</definedName>
    <definedName name="__l5" localSheetId="13">#REF!</definedName>
    <definedName name="__l5">[1]Ｇ３０!#REF!</definedName>
    <definedName name="__LL2" localSheetId="12">[5]!__LL2</definedName>
    <definedName name="__LL2" localSheetId="7">[5]!__LL2</definedName>
    <definedName name="__LL2" localSheetId="15">[5]!__LL2</definedName>
    <definedName name="__LL2" localSheetId="13">'現地工事作業者名簿 '!__LL2</definedName>
    <definedName name="__LL2">[0]!__LL2</definedName>
    <definedName name="__m4" localSheetId="12">[1]Ｇ３０!#REF!</definedName>
    <definedName name="__m4" localSheetId="7">[1]Ｇ３０!#REF!</definedName>
    <definedName name="__m4" localSheetId="15">[1]Ｇ３０!#REF!</definedName>
    <definedName name="__m4" localSheetId="13">#REF!</definedName>
    <definedName name="__m4">[1]Ｇ３０!#REF!</definedName>
    <definedName name="__MLG2" localSheetId="12">[5]!__MLG2</definedName>
    <definedName name="__MLG2" localSheetId="7">[5]!__MLG2</definedName>
    <definedName name="__MLG2" localSheetId="15">[5]!__MLG2</definedName>
    <definedName name="__MLG2" localSheetId="13">'現地工事作業者名簿 '!__MLG2</definedName>
    <definedName name="__MLG2">[0]!__MLG2</definedName>
    <definedName name="__MM2" localSheetId="12">[5]!__MM2</definedName>
    <definedName name="__MM2" localSheetId="7">[5]!__MM2</definedName>
    <definedName name="__MM2" localSheetId="15">[5]!__MM2</definedName>
    <definedName name="__MM2" localSheetId="13">'現地工事作業者名簿 '!__MM2</definedName>
    <definedName name="__MM2">[0]!__MM2</definedName>
    <definedName name="__nm2" localSheetId="12">[5]!__nm2</definedName>
    <definedName name="__nm2" localSheetId="7">[5]!__nm2</definedName>
    <definedName name="__nm2" localSheetId="15">[5]!__nm2</definedName>
    <definedName name="__nm2" localSheetId="13">'現地工事作業者名簿 '!__nm2</definedName>
    <definedName name="__nm2">[0]!__nm2</definedName>
    <definedName name="__nn2" localSheetId="12">[5]!__nn2</definedName>
    <definedName name="__nn2" localSheetId="7">[5]!__nn2</definedName>
    <definedName name="__nn2" localSheetId="15">[5]!__nn2</definedName>
    <definedName name="__nn2" localSheetId="13">'現地工事作業者名簿 '!__nn2</definedName>
    <definedName name="__nn2">[0]!__nn2</definedName>
    <definedName name="__nn３" localSheetId="12">[5]!__nn３</definedName>
    <definedName name="__nn３" localSheetId="7">[5]!__nn３</definedName>
    <definedName name="__nn３" localSheetId="15">[5]!__nn３</definedName>
    <definedName name="__nn３" localSheetId="13">'現地工事作業者名簿 '!__nn３</definedName>
    <definedName name="__nn３">[0]!__nn３</definedName>
    <definedName name="__NN8535" localSheetId="12">#REF!</definedName>
    <definedName name="__NN8535" localSheetId="7">#REF!</definedName>
    <definedName name="__NN8535" localSheetId="15">#REF!</definedName>
    <definedName name="__NN8535" localSheetId="13">#REF!</definedName>
    <definedName name="__NN8535">#REF!</definedName>
    <definedName name="__ov2" localSheetId="12" hidden="1">#REF!</definedName>
    <definedName name="__ov2" localSheetId="7" hidden="1">#REF!</definedName>
    <definedName name="__ov2" localSheetId="15" hidden="1">#REF!</definedName>
    <definedName name="__ov2" hidden="1">#REF!</definedName>
    <definedName name="__p10" localSheetId="12">#REF!</definedName>
    <definedName name="__p10" localSheetId="7">#REF!</definedName>
    <definedName name="__p10" localSheetId="15">#REF!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 localSheetId="7">[5]!__q1</definedName>
    <definedName name="__q1" localSheetId="15">[5]!__q1</definedName>
    <definedName name="__q1" localSheetId="13">'現地工事作業者名簿 '!__q1</definedName>
    <definedName name="__q1">[0]!__q1</definedName>
    <definedName name="__q2" localSheetId="12">[5]!__q2</definedName>
    <definedName name="__q2" localSheetId="7">[5]!__q2</definedName>
    <definedName name="__q2" localSheetId="15">[5]!__q2</definedName>
    <definedName name="__q2" localSheetId="13">'現地工事作業者名簿 '!__q2</definedName>
    <definedName name="__q2">[0]!__q2</definedName>
    <definedName name="__q3" localSheetId="12">[5]!__q3</definedName>
    <definedName name="__q3" localSheetId="7">[5]!__q3</definedName>
    <definedName name="__q3" localSheetId="15">[5]!__q3</definedName>
    <definedName name="__q3" localSheetId="13">'現地工事作業者名簿 '!__q3</definedName>
    <definedName name="__q3">[0]!__q3</definedName>
    <definedName name="__q4" localSheetId="12">[5]!__q4</definedName>
    <definedName name="__q4" localSheetId="7">[5]!__q4</definedName>
    <definedName name="__q4" localSheetId="15">[5]!__q4</definedName>
    <definedName name="__q4" localSheetId="13">'現地工事作業者名簿 '!__q4</definedName>
    <definedName name="__q4">[0]!__q4</definedName>
    <definedName name="__q6" localSheetId="12">[5]!__q6</definedName>
    <definedName name="__q6" localSheetId="7">[5]!__q6</definedName>
    <definedName name="__q6" localSheetId="15">[5]!__q6</definedName>
    <definedName name="__q6" localSheetId="13">'現地工事作業者名簿 '!__q6</definedName>
    <definedName name="__q6">[0]!__q6</definedName>
    <definedName name="__ｑｑ２" localSheetId="12">[5]!__ｑｑ２</definedName>
    <definedName name="__ｑｑ２" localSheetId="7">[5]!__ｑｑ２</definedName>
    <definedName name="__ｑｑ２" localSheetId="15">[5]!__ｑｑ２</definedName>
    <definedName name="__ｑｑ２" localSheetId="13">'現地工事作業者名簿 '!__ｑｑ２</definedName>
    <definedName name="__ｑｑ２">[0]!__ｑｑ２</definedName>
    <definedName name="__ｑｑｑ２" localSheetId="12">[5]!__ｑｑｑ２</definedName>
    <definedName name="__ｑｑｑ２" localSheetId="7">[5]!__ｑｑｑ２</definedName>
    <definedName name="__ｑｑｑ２" localSheetId="15">[5]!__ｑｑｑ２</definedName>
    <definedName name="__ｑｑｑ２" localSheetId="13">'現地工事作業者名簿 '!__ｑｑｑ２</definedName>
    <definedName name="__ｑｑｑ２">[0]!__ｑｑｑ２</definedName>
    <definedName name="__re1" localSheetId="12">[5]!__re1</definedName>
    <definedName name="__re1" localSheetId="7">[5]!__re1</definedName>
    <definedName name="__re1" localSheetId="15">[5]!__re1</definedName>
    <definedName name="__re1" localSheetId="13">'現地工事作業者名簿 '!__re1</definedName>
    <definedName name="__re1">[0]!__re1</definedName>
    <definedName name="__ｒｒ２" localSheetId="12">[5]!__ｒｒ２</definedName>
    <definedName name="__ｒｒ２" localSheetId="7">[5]!__ｒｒ２</definedName>
    <definedName name="__ｒｒ２" localSheetId="15">[5]!__ｒｒ２</definedName>
    <definedName name="__ｒｒ２" localSheetId="13">'現地工事作業者名簿 '!__ｒｒ２</definedName>
    <definedName name="__ｒｒ２">[0]!__ｒｒ２</definedName>
    <definedName name="__ｒｒ３" localSheetId="12">[5]!__ｒｒ３</definedName>
    <definedName name="__ｒｒ３" localSheetId="7">[5]!__ｒｒ３</definedName>
    <definedName name="__ｒｒ３" localSheetId="15">[5]!__ｒｒ３</definedName>
    <definedName name="__ｒｒ３" localSheetId="13">'現地工事作業者名簿 '!__ｒｒ３</definedName>
    <definedName name="__ｒｒ３">[0]!__ｒｒ３</definedName>
    <definedName name="__ｒｒ４" localSheetId="12">[5]!__ｒｒ４</definedName>
    <definedName name="__ｒｒ４" localSheetId="7">[5]!__ｒｒ４</definedName>
    <definedName name="__ｒｒ４" localSheetId="15">[5]!__ｒｒ４</definedName>
    <definedName name="__ｒｒ４" localSheetId="13">'現地工事作業者名簿 '!__ｒｒ４</definedName>
    <definedName name="__ｒｒ４">[0]!__ｒｒ４</definedName>
    <definedName name="__ｒｒ６" localSheetId="12">[5]!__ｒｒ６</definedName>
    <definedName name="__ｒｒ６" localSheetId="7">[5]!__ｒｒ６</definedName>
    <definedName name="__ｒｒ６" localSheetId="15">[5]!__ｒｒ６</definedName>
    <definedName name="__ｒｒ６" localSheetId="13">'現地工事作業者名簿 '!__ｒｒ６</definedName>
    <definedName name="__ｒｒ６">[0]!__ｒｒ６</definedName>
    <definedName name="__ｒｒ７" localSheetId="12">[5]!__ｒｒ７</definedName>
    <definedName name="__ｒｒ７" localSheetId="7">[5]!__ｒｒ７</definedName>
    <definedName name="__ｒｒ７" localSheetId="15">[5]!__ｒｒ７</definedName>
    <definedName name="__ｒｒ７" localSheetId="13">'現地工事作業者名簿 '!__ｒｒ７</definedName>
    <definedName name="__ｒｒ７">[0]!__ｒｒ７</definedName>
    <definedName name="__ｒｒ８" localSheetId="12">[5]!__ｒｒ８</definedName>
    <definedName name="__ｒｒ８" localSheetId="7">[5]!__ｒｒ８</definedName>
    <definedName name="__ｒｒ８" localSheetId="15">[5]!__ｒｒ８</definedName>
    <definedName name="__ｒｒ８" localSheetId="13">'現地工事作業者名簿 '!__ｒｒ８</definedName>
    <definedName name="__ｒｒ８">[0]!__ｒｒ８</definedName>
    <definedName name="__ｒｒ９" localSheetId="12">[5]!__ｒｒ９</definedName>
    <definedName name="__ｒｒ９" localSheetId="7">[5]!__ｒｒ９</definedName>
    <definedName name="__ｒｒ９" localSheetId="15">[5]!__ｒｒ９</definedName>
    <definedName name="__ｒｒ９" localSheetId="13">'現地工事作業者名簿 '!__ｒｒ９</definedName>
    <definedName name="__ｒｒ９">[0]!__ｒｒ９</definedName>
    <definedName name="__SSD77" localSheetId="12">[5]!__SSD77</definedName>
    <definedName name="__SSD77" localSheetId="7">[5]!__SSD77</definedName>
    <definedName name="__SSD77" localSheetId="15">[5]!__SSD77</definedName>
    <definedName name="__SSD77" localSheetId="13">'現地工事作業者名簿 '!__SSD77</definedName>
    <definedName name="__SSD77">[0]!__SSD77</definedName>
    <definedName name="__ｔ２" localSheetId="12">[5]!__ｔ２</definedName>
    <definedName name="__ｔ２" localSheetId="7">[5]!__ｔ２</definedName>
    <definedName name="__ｔ２" localSheetId="15">[5]!__ｔ２</definedName>
    <definedName name="__ｔ２" localSheetId="13">'現地工事作業者名簿 '!__ｔ２</definedName>
    <definedName name="__ｔ２">[0]!__ｔ２</definedName>
    <definedName name="__w1" localSheetId="12">[5]!__w1</definedName>
    <definedName name="__w1" localSheetId="7">[5]!__w1</definedName>
    <definedName name="__w1" localSheetId="15">[5]!__w1</definedName>
    <definedName name="__w1" localSheetId="13">'現地工事作業者名簿 '!__w1</definedName>
    <definedName name="__w1">[0]!__w1</definedName>
    <definedName name="__w10" localSheetId="12">[5]!__w10</definedName>
    <definedName name="__w10" localSheetId="7">[5]!__w10</definedName>
    <definedName name="__w10" localSheetId="15">[5]!__w10</definedName>
    <definedName name="__w10" localSheetId="13">'現地工事作業者名簿 '!__w10</definedName>
    <definedName name="__w10">[0]!__w10</definedName>
    <definedName name="__ｗ２" localSheetId="12">[5]!__ｗ２</definedName>
    <definedName name="__ｗ２" localSheetId="7">[5]!__ｗ２</definedName>
    <definedName name="__ｗ２" localSheetId="15">[5]!__ｗ２</definedName>
    <definedName name="__ｗ２" localSheetId="13">'現地工事作業者名簿 '!__ｗ２</definedName>
    <definedName name="__ｗ２">[0]!__ｗ２</definedName>
    <definedName name="__w222" localSheetId="12">#REF!</definedName>
    <definedName name="__w222" localSheetId="7">#REF!</definedName>
    <definedName name="__w222" localSheetId="15">#REF!</definedName>
    <definedName name="__w222" localSheetId="13">#REF!</definedName>
    <definedName name="__w222">#REF!</definedName>
    <definedName name="__ｗ３" localSheetId="12">[5]!__ｗ３</definedName>
    <definedName name="__ｗ３" localSheetId="7">[5]!__ｗ３</definedName>
    <definedName name="__ｗ３" localSheetId="15">[5]!__ｗ３</definedName>
    <definedName name="__ｗ３" localSheetId="13">'現地工事作業者名簿 '!__ｗ３</definedName>
    <definedName name="__ｗ３">[0]!__ｗ３</definedName>
    <definedName name="__ｗ４" localSheetId="12">[5]!__ｗ４</definedName>
    <definedName name="__ｗ４" localSheetId="7">[5]!__ｗ４</definedName>
    <definedName name="__ｗ４" localSheetId="15">[5]!__ｗ４</definedName>
    <definedName name="__ｗ４" localSheetId="13">'現地工事作業者名簿 '!__ｗ４</definedName>
    <definedName name="__ｗ４">[0]!__ｗ４</definedName>
    <definedName name="__ｗ５" localSheetId="12">[5]!__ｗ５</definedName>
    <definedName name="__ｗ５" localSheetId="7">[5]!__ｗ５</definedName>
    <definedName name="__ｗ５" localSheetId="15">[5]!__ｗ５</definedName>
    <definedName name="__ｗ５" localSheetId="13">'現地工事作業者名簿 '!__ｗ５</definedName>
    <definedName name="__ｗ５">[0]!__ｗ５</definedName>
    <definedName name="__ｗ６" localSheetId="12">[5]!__ｗ６</definedName>
    <definedName name="__ｗ６" localSheetId="7">[5]!__ｗ６</definedName>
    <definedName name="__ｗ６" localSheetId="15">[5]!__ｗ６</definedName>
    <definedName name="__ｗ６" localSheetId="13">'現地工事作業者名簿 '!__ｗ６</definedName>
    <definedName name="__ｗ６">[0]!__ｗ６</definedName>
    <definedName name="__w7" localSheetId="12">[5]!__w7</definedName>
    <definedName name="__w7" localSheetId="7">[5]!__w7</definedName>
    <definedName name="__w7" localSheetId="15">[5]!__w7</definedName>
    <definedName name="__w7" localSheetId="13">'現地工事作業者名簿 '!__w7</definedName>
    <definedName name="__w7">[0]!__w7</definedName>
    <definedName name="__w8" localSheetId="12">[5]!__w8</definedName>
    <definedName name="__w8" localSheetId="7">[5]!__w8</definedName>
    <definedName name="__w8" localSheetId="15">[5]!__w8</definedName>
    <definedName name="__w8" localSheetId="13">'現地工事作業者名簿 '!__w8</definedName>
    <definedName name="__w8">[0]!__w8</definedName>
    <definedName name="__w9" localSheetId="12">[5]!__w9</definedName>
    <definedName name="__w9" localSheetId="7">[5]!__w9</definedName>
    <definedName name="__w9" localSheetId="15">[5]!__w9</definedName>
    <definedName name="__w9" localSheetId="13">'現地工事作業者名簿 '!__w9</definedName>
    <definedName name="__w9">[0]!__w9</definedName>
    <definedName name="__x6" localSheetId="12" hidden="1">[2]Sheet1!#REF!</definedName>
    <definedName name="__x6" localSheetId="7" hidden="1">[2]Sheet1!#REF!</definedName>
    <definedName name="__x6" localSheetId="15" hidden="1">[2]Sheet1!#REF!</definedName>
    <definedName name="__x6" localSheetId="13" hidden="1">#REF!</definedName>
    <definedName name="__x6" hidden="1">[2]Sheet1!#REF!</definedName>
    <definedName name="__z1" localSheetId="12">#REF!</definedName>
    <definedName name="__z1" localSheetId="7">#REF!</definedName>
    <definedName name="__z1" localSheetId="15">#REF!</definedName>
    <definedName name="__z1" localSheetId="13">#REF!</definedName>
    <definedName name="__z1">#REF!</definedName>
    <definedName name="__ZA2" localSheetId="12">[5]!__ZA2</definedName>
    <definedName name="__ZA2" localSheetId="7">[5]!__ZA2</definedName>
    <definedName name="__ZA2" localSheetId="15">[5]!__ZA2</definedName>
    <definedName name="__ZA2" localSheetId="13">'現地工事作業者名簿 '!__ZA2</definedName>
    <definedName name="__ZA2">[0]!__ZA2</definedName>
    <definedName name="_002ひもつけ" localSheetId="12">#REF!</definedName>
    <definedName name="_002ひもつけ" localSheetId="7">#REF!</definedName>
    <definedName name="_002ひもつけ" localSheetId="15">#REF!</definedName>
    <definedName name="_002ひもつけ" localSheetId="13">#REF!</definedName>
    <definedName name="_002ひもつけ">#REF!</definedName>
    <definedName name="_1" localSheetId="12">#REF!</definedName>
    <definedName name="_1" localSheetId="7">#REF!</definedName>
    <definedName name="_1" localSheetId="15">#REF!</definedName>
    <definedName name="_1">#REF!</definedName>
    <definedName name="_1__123Graph_Aｸﾞﾗﾌ_1" localSheetId="12" hidden="1">#REF!</definedName>
    <definedName name="_1__123Graph_Aｸﾞﾗﾌ_1" localSheetId="7" hidden="1">#REF!</definedName>
    <definedName name="_1__123Graph_Aｸﾞﾗﾌ_1" localSheetId="15"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localSheetId="12" hidden="1">[2]Sheet1!$C$7:$C$30</definedName>
    <definedName name="_104__123Graph_Xｸﾞﾗﾌ_2" localSheetId="13" hidden="1">#REF!</definedName>
    <definedName name="_104__123Graph_Xｸﾞﾗﾌ_2" hidden="1">[2]Sheet1!$C$7:$C$30</definedName>
    <definedName name="_105__123Graph_Xｸﾞﾗﾌ_4" localSheetId="12" hidden="1">[2]Sheet1!$F$33:$Q$33</definedName>
    <definedName name="_105__123Graph_Xｸﾞﾗﾌ_4" localSheetId="13" hidden="1">#REF!</definedName>
    <definedName name="_105__123Graph_Xｸﾞﾗﾌ_4" hidden="1">[2]Sheet1!$F$33:$Q$33</definedName>
    <definedName name="_106__123Graph_Xｸﾞﾗﾌ_6" localSheetId="12" hidden="1">#REF!</definedName>
    <definedName name="_106__123Graph_Xｸﾞﾗﾌ_6" localSheetId="13" hidden="1">#REF!</definedName>
    <definedName name="_106__123Graph_Xｸﾞﾗﾌ_6" hidden="1">#REF!</definedName>
    <definedName name="_107__123Graph_Xｸﾞﾗﾌ_7" localSheetId="12" hidden="1">#REF!</definedName>
    <definedName name="_107__123Graph_Xｸﾞﾗﾌ_7" localSheetId="13" hidden="1">#REF!</definedName>
    <definedName name="_107__123Graph_Xｸﾞﾗﾌ_7" hidden="1">#REF!</definedName>
    <definedName name="_108__123Graph_Xｸﾞﾗﾌ_8" localSheetId="12" hidden="1">#REF!</definedName>
    <definedName name="_108__123Graph_Xｸﾞﾗﾌ_8" localSheetId="13"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localSheetId="12" hidden="1">[2]Sheet1!$J$7:$J$30</definedName>
    <definedName name="_81__123Graph_Fｸﾞﾗﾌ_1" localSheetId="13" hidden="1">#REF!</definedName>
    <definedName name="_81__123Graph_Fｸﾞﾗﾌ_1" hidden="1">[2]Sheet1!$J$7:$J$30</definedName>
    <definedName name="_82__123Graph_Fｸﾞﾗﾌ_10" localSheetId="12" hidden="1">#REF!</definedName>
    <definedName name="_82__123Graph_Fｸﾞﾗﾌ_10" localSheetId="13" hidden="1">#REF!</definedName>
    <definedName name="_82__123Graph_Fｸﾞﾗﾌ_10" hidden="1">#REF!</definedName>
    <definedName name="_83__123Graph_Fｸﾞﾗﾌ_11" localSheetId="12" hidden="1">#REF!</definedName>
    <definedName name="_83__123Graph_Fｸﾞﾗﾌ_11" localSheetId="13" hidden="1">#REF!</definedName>
    <definedName name="_83__123Graph_Fｸﾞﾗﾌ_11" hidden="1">#REF!</definedName>
    <definedName name="_84__123Graph_Fｸﾞﾗﾌ_12" localSheetId="12" hidden="1">#REF!</definedName>
    <definedName name="_84__123Graph_Fｸﾞﾗﾌ_12" localSheetId="13"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 localSheetId="12">'[7]99標準DC'!$A$5:$G$1099</definedName>
    <definedName name="_a4" localSheetId="13">#REF!</definedName>
    <definedName name="_a4">'[7]99標準DC'!$A$5:$G$1099</definedName>
    <definedName name="_AA7777" localSheetId="12">'(追加）作業指示書'!_AA7777</definedName>
    <definedName name="_AA7777" localSheetId="7">'【2】工事安全確認シート '!_AA7777</definedName>
    <definedName name="_AA7777" localSheetId="13">'現地工事作業者名簿 '!_AA7777</definedName>
    <definedName name="_AA7777">[0]!_AA7777</definedName>
    <definedName name="_abc２２" localSheetId="12">'(追加）作業指示書'!_abc２２</definedName>
    <definedName name="_abc２２" localSheetId="7">'【2】工事安全確認シート '!_abc２２</definedName>
    <definedName name="_abc２２" localSheetId="13">'現地工事作業者名簿 '!_abc２２</definedName>
    <definedName name="_abc２２">[0]!_abc２２</definedName>
    <definedName name="_B" localSheetId="12">#REF!</definedName>
    <definedName name="_B" localSheetId="7">#REF!</definedName>
    <definedName name="_B" localSheetId="15">#REF!</definedName>
    <definedName name="_B" localSheetId="13">#REF!</definedName>
    <definedName name="_B">#REF!</definedName>
    <definedName name="_C" localSheetId="12">#REF!</definedName>
    <definedName name="_C" localSheetId="7">#REF!</definedName>
    <definedName name="_C" localSheetId="15">#REF!</definedName>
    <definedName name="_C">#REF!</definedName>
    <definedName name="_D" localSheetId="12">#REF!</definedName>
    <definedName name="_D" localSheetId="7">#REF!</definedName>
    <definedName name="_D" localSheetId="15">#REF!</definedName>
    <definedName name="_D">#REF!</definedName>
    <definedName name="_d8">#REF!</definedName>
    <definedName name="_db" localSheetId="12" hidden="1">[2]Sheet1!#REF!</definedName>
    <definedName name="_db" localSheetId="13" hidden="1">#REF!</definedName>
    <definedName name="_db" hidden="1">[2]Sheet1!#REF!</definedName>
    <definedName name="_dd2" localSheetId="12">#REF!</definedName>
    <definedName name="_dd2" localSheetId="13">#REF!</definedName>
    <definedName name="_dd2">#REF!</definedName>
    <definedName name="_ddd2" localSheetId="12">#REF!</definedName>
    <definedName name="_ddd2" localSheetId="13">#REF!</definedName>
    <definedName name="_ddd2">#REF!</definedName>
    <definedName name="_Dist_Bin" localSheetId="12" hidden="1">[2]Sheet1!#REF!</definedName>
    <definedName name="_Dist_Bin" localSheetId="13" hidden="1">#REF!</definedName>
    <definedName name="_Dist_Bin" hidden="1">[2]Sheet1!#REF!</definedName>
    <definedName name="_Dist_Values" localSheetId="12" hidden="1">[8]DEL!#REF!</definedName>
    <definedName name="_Dist_Values" localSheetId="7" hidden="1">[8]DEL!#REF!</definedName>
    <definedName name="_Dist_Values" localSheetId="15" hidden="1">[8]DEL!#REF!</definedName>
    <definedName name="_Dist_Values" localSheetId="13" hidden="1">#REF!</definedName>
    <definedName name="_Dist_Values" hidden="1">[8]DEL!#REF!</definedName>
    <definedName name="_dr1" localSheetId="12">'(追加）作業指示書'!_dr1</definedName>
    <definedName name="_dr1" localSheetId="7">'【2】工事安全確認シート '!_dr1</definedName>
    <definedName name="_dr1" localSheetId="13">'現地工事作業者名簿 '!_dr1</definedName>
    <definedName name="_dr1">[0]!_dr1</definedName>
    <definedName name="_dv" localSheetId="12" hidden="1">[2]Sheet1!#REF!</definedName>
    <definedName name="_dv" localSheetId="7" hidden="1">[2]Sheet1!#REF!</definedName>
    <definedName name="_dv" localSheetId="15" hidden="1">[2]Sheet1!#REF!</definedName>
    <definedName name="_dv" localSheetId="13" hidden="1">#REF!</definedName>
    <definedName name="_dv" hidden="1">[2]Sheet1!#REF!</definedName>
    <definedName name="_E" localSheetId="12">#REF!</definedName>
    <definedName name="_E" localSheetId="7">#REF!</definedName>
    <definedName name="_E" localSheetId="15">#REF!</definedName>
    <definedName name="_E" localSheetId="13">#REF!</definedName>
    <definedName name="_E">#REF!</definedName>
    <definedName name="_e5" localSheetId="12">'(追加）作業指示書'!_e5</definedName>
    <definedName name="_e5" localSheetId="7">'【2】工事安全確認シート '!_e5</definedName>
    <definedName name="_e5" localSheetId="13">'現地工事作業者名簿 '!_e5</definedName>
    <definedName name="_e5">[0]!_e5</definedName>
    <definedName name="_F" localSheetId="12">#REF!</definedName>
    <definedName name="_F" localSheetId="7">#REF!</definedName>
    <definedName name="_F" localSheetId="15">#REF!</definedName>
    <definedName name="_F" localSheetId="13">#REF!</definedName>
    <definedName name="_F">#REF!</definedName>
    <definedName name="_f1" localSheetId="12">#REF!</definedName>
    <definedName name="_f1" localSheetId="7">#REF!</definedName>
    <definedName name="_f1" localSheetId="15">#REF!</definedName>
    <definedName name="_f1">#REF!</definedName>
    <definedName name="_f2" localSheetId="12">#REF!</definedName>
    <definedName name="_f2" localSheetId="7">#REF!</definedName>
    <definedName name="_f2">#REF!</definedName>
    <definedName name="_f7">#REF!</definedName>
    <definedName name="_ff4">#REF!</definedName>
    <definedName name="_ff6">#REF!</definedName>
    <definedName name="_Fill" localSheetId="15" hidden="1">#REF!</definedName>
    <definedName name="_Fill" hidden="1">#REF!</definedName>
    <definedName name="_xlnm._FilterDatabase" hidden="1">#REF!</definedName>
    <definedName name="_FK1">#REF!</definedName>
    <definedName name="_G">#REF!</definedName>
    <definedName name="_ｇ２" localSheetId="12">'(追加）作業指示書'!_ｇ２</definedName>
    <definedName name="_ｇ２" localSheetId="7">'【2】工事安全確認シート '!_ｇ２</definedName>
    <definedName name="_ｇ２" localSheetId="13">'現地工事作業者名簿 '!_ｇ２</definedName>
    <definedName name="_ｇ２">[0]!_ｇ２</definedName>
    <definedName name="_H" localSheetId="12">#REF!</definedName>
    <definedName name="_H" localSheetId="7">#REF!</definedName>
    <definedName name="_H" localSheetId="15">#REF!</definedName>
    <definedName name="_H" localSheetId="13">#REF!</definedName>
    <definedName name="_H">#REF!</definedName>
    <definedName name="_h11" localSheetId="12">#REF!</definedName>
    <definedName name="_h11" localSheetId="7">#REF!</definedName>
    <definedName name="_h11">#REF!</definedName>
    <definedName name="_H60" localSheetId="12">'(追加）作業指示書'!_H60</definedName>
    <definedName name="_H60" localSheetId="7">'【2】工事安全確認シート '!_H60</definedName>
    <definedName name="_H60" localSheetId="13">'現地工事作業者名簿 '!_H60</definedName>
    <definedName name="_H60">[0]!_H60</definedName>
    <definedName name="_H64" localSheetId="12">'(追加）作業指示書'!_H64</definedName>
    <definedName name="_H64" localSheetId="7">'【2】工事安全確認シート '!_H64</definedName>
    <definedName name="_H64" localSheetId="13">'現地工事作業者名簿 '!_H64</definedName>
    <definedName name="_H64">[0]!_H64</definedName>
    <definedName name="_ｈ６５" localSheetId="12">'(追加）作業指示書'!_ｈ６５</definedName>
    <definedName name="_ｈ６５" localSheetId="7">'【2】工事安全確認シート '!_ｈ６５</definedName>
    <definedName name="_ｈ６５" localSheetId="13">'現地工事作業者名簿 '!_ｈ６５</definedName>
    <definedName name="_ｈ６５">[0]!_ｈ６５</definedName>
    <definedName name="_hh2" localSheetId="12">'(追加）作業指示書'!_hh2</definedName>
    <definedName name="_hh2" localSheetId="7">'【2】工事安全確認シート '!_hh2</definedName>
    <definedName name="_hh2" localSheetId="13">'現地工事作業者名簿 '!_hh2</definedName>
    <definedName name="_hh2">[0]!_hh2</definedName>
    <definedName name="_HUH6005" localSheetId="12">[9]小信号!$AF$20</definedName>
    <definedName name="_HUH6005" localSheetId="13">#REF!</definedName>
    <definedName name="_HUH6005">[9]小信号!$AF$20</definedName>
    <definedName name="_i1" localSheetId="12">#REF!</definedName>
    <definedName name="_i1" localSheetId="7">#REF!</definedName>
    <definedName name="_i1" localSheetId="15">#REF!</definedName>
    <definedName name="_i1" localSheetId="13">#REF!</definedName>
    <definedName name="_i1">#REF!</definedName>
    <definedName name="_i11" localSheetId="12">#REF!</definedName>
    <definedName name="_i11" localSheetId="7">#REF!</definedName>
    <definedName name="_i11" localSheetId="15">#REF!</definedName>
    <definedName name="_i11">#REF!</definedName>
    <definedName name="_J" localSheetId="12">#REF!</definedName>
    <definedName name="_J" localSheetId="7">#REF!</definedName>
    <definedName name="_J" localSheetId="15">#REF!</definedName>
    <definedName name="_J">#REF!</definedName>
    <definedName name="_J0">#REF!</definedName>
    <definedName name="_JA">#REF!</definedName>
    <definedName name="_Key1" hidden="1">#REF!</definedName>
    <definedName name="_Key2" hidden="1">#REF!</definedName>
    <definedName name="_KO1" localSheetId="12">'(追加）作業指示書'!_KO1</definedName>
    <definedName name="_KO1" localSheetId="7">'【2】工事安全確認シート '!_KO1</definedName>
    <definedName name="_KO1" localSheetId="13">'現地工事作業者名簿 '!_KO1</definedName>
    <definedName name="_KO1">[0]!_KO1</definedName>
    <definedName name="_KO2" localSheetId="12">'(追加）作業指示書'!_KO2</definedName>
    <definedName name="_KO2" localSheetId="7">'【2】工事安全確認シート '!_KO2</definedName>
    <definedName name="_KO2" localSheetId="13">'現地工事作業者名簿 '!_KO2</definedName>
    <definedName name="_KO2">[0]!_KO2</definedName>
    <definedName name="_ko3" localSheetId="12">'(追加）作業指示書'!_ko3</definedName>
    <definedName name="_ko3" localSheetId="7">'【2】工事安全確認シート '!_ko3</definedName>
    <definedName name="_ko3" localSheetId="13">'現地工事作業者名簿 '!_ko3</definedName>
    <definedName name="_ko3">[0]!_ko3</definedName>
    <definedName name="_L" localSheetId="12">#REF!</definedName>
    <definedName name="_L" localSheetId="7">#REF!</definedName>
    <definedName name="_L" localSheetId="15">#REF!</definedName>
    <definedName name="_L" localSheetId="13">#REF!</definedName>
    <definedName name="_L">#REF!</definedName>
    <definedName name="_L23" localSheetId="12">#REF!</definedName>
    <definedName name="_L23" localSheetId="7">#REF!</definedName>
    <definedName name="_L23" localSheetId="15">#REF!</definedName>
    <definedName name="_L23">#REF!</definedName>
    <definedName name="_LA" localSheetId="12">#REF!</definedName>
    <definedName name="_LA" localSheetId="7">#REF!</definedName>
    <definedName name="_LA" localSheetId="15">#REF!</definedName>
    <definedName name="_LA">#REF!</definedName>
    <definedName name="_LL2" localSheetId="12">'(追加）作業指示書'!_LL2</definedName>
    <definedName name="_LL2" localSheetId="7">'【2】工事安全確認シート '!_LL2</definedName>
    <definedName name="_LL2" localSheetId="13">'現地工事作業者名簿 '!_LL2</definedName>
    <definedName name="_LL2">[0]!_LL2</definedName>
    <definedName name="_M" localSheetId="12">#REF!</definedName>
    <definedName name="_M" localSheetId="7">#REF!</definedName>
    <definedName name="_M" localSheetId="15">#REF!</definedName>
    <definedName name="_M" localSheetId="13">#REF!</definedName>
    <definedName name="_M">#REF!</definedName>
    <definedName name="_M1" localSheetId="12">#REF!</definedName>
    <definedName name="_M1" localSheetId="7">#REF!</definedName>
    <definedName name="_M1">#REF!</definedName>
    <definedName name="_M2" localSheetId="12">#REF!</definedName>
    <definedName name="_M2" localSheetId="7">#REF!</definedName>
    <definedName name="_M2">#REF!</definedName>
    <definedName name="_M3">#REF!</definedName>
    <definedName name="_M5">#N/A</definedName>
    <definedName name="_M6">#REF!</definedName>
    <definedName name="_M7">#REF!</definedName>
    <definedName name="_mdl123" localSheetId="12">[5]!_mdl123</definedName>
    <definedName name="_mdl123" localSheetId="7">[5]!_mdl123</definedName>
    <definedName name="_mdl123" localSheetId="15">[5]!_mdl123</definedName>
    <definedName name="_mdl123" localSheetId="13">'現地工事作業者名簿 '!_mdl123</definedName>
    <definedName name="_mdl123">[0]!_mdl123</definedName>
    <definedName name="_MLG2" localSheetId="12">'(追加）作業指示書'!_MLG2</definedName>
    <definedName name="_MLG2" localSheetId="7">'【2】工事安全確認シート '!_MLG2</definedName>
    <definedName name="_MLG2" localSheetId="13">'現地工事作業者名簿 '!_MLG2</definedName>
    <definedName name="_MLG2">[0]!_MLG2</definedName>
    <definedName name="_MM2" localSheetId="12">'(追加）作業指示書'!_MM2</definedName>
    <definedName name="_MM2" localSheetId="7">'【2】工事安全確認シート '!_MM2</definedName>
    <definedName name="_MM2" localSheetId="13">'現地工事作業者名簿 '!_MM2</definedName>
    <definedName name="_MM2">[0]!_MM2</definedName>
    <definedName name="_nm2" localSheetId="12">'(追加）作業指示書'!_nm2</definedName>
    <definedName name="_nm2" localSheetId="7">'【2】工事安全確認シート '!_nm2</definedName>
    <definedName name="_nm2" localSheetId="13">'現地工事作業者名簿 '!_nm2</definedName>
    <definedName name="_nm2">[0]!_nm2</definedName>
    <definedName name="_nn2" localSheetId="12">'(追加）作業指示書'!_nn2</definedName>
    <definedName name="_nn2" localSheetId="7">'【2】工事安全確認シート '!_nn2</definedName>
    <definedName name="_nn2" localSheetId="13">'現地工事作業者名簿 '!_nn2</definedName>
    <definedName name="_nn2">[0]!_nn2</definedName>
    <definedName name="_nn３" localSheetId="12">'(追加）作業指示書'!_nn３</definedName>
    <definedName name="_nn３" localSheetId="7">'【2】工事安全確認シート '!_nn３</definedName>
    <definedName name="_nn３" localSheetId="13">'現地工事作業者名簿 '!_nn３</definedName>
    <definedName name="_nn３">[0]!_nn３</definedName>
    <definedName name="_Order1" hidden="1">255</definedName>
    <definedName name="_Order2" hidden="1">255</definedName>
    <definedName name="_ov2" localSheetId="12" hidden="1">#REF!</definedName>
    <definedName name="_ov2" localSheetId="7" hidden="1">#REF!</definedName>
    <definedName name="_ov2" localSheetId="15" hidden="1">#REF!</definedName>
    <definedName name="_ov2" localSheetId="13" hidden="1">#REF!</definedName>
    <definedName name="_ov2" hidden="1">#REF!</definedName>
    <definedName name="_P" localSheetId="12">#REF!</definedName>
    <definedName name="_P" localSheetId="7">#REF!</definedName>
    <definedName name="_P" localSheetId="15">#REF!</definedName>
    <definedName name="_P">#REF!</definedName>
    <definedName name="_P1" localSheetId="12">#REF!</definedName>
    <definedName name="_P1" localSheetId="7">#REF!</definedName>
    <definedName name="_P1" localSheetId="15">#REF!</definedName>
    <definedName name="_P1">#REF!</definedName>
    <definedName name="_P2">#REF!</definedName>
    <definedName name="_P4">#REF!</definedName>
    <definedName name="_q1" localSheetId="12">'(追加）作業指示書'!_q1</definedName>
    <definedName name="_q1" localSheetId="7">'【2】工事安全確認シート '!_q1</definedName>
    <definedName name="_q1" localSheetId="13">'現地工事作業者名簿 '!_q1</definedName>
    <definedName name="_q1">[0]!_q1</definedName>
    <definedName name="_q2" localSheetId="12">'(追加）作業指示書'!_q2</definedName>
    <definedName name="_q2" localSheetId="7">'【2】工事安全確認シート '!_q2</definedName>
    <definedName name="_q2" localSheetId="13">'現地工事作業者名簿 '!_q2</definedName>
    <definedName name="_q2">[0]!_q2</definedName>
    <definedName name="_q3" localSheetId="12">'(追加）作業指示書'!_q3</definedName>
    <definedName name="_q3" localSheetId="7">'【2】工事安全確認シート '!_q3</definedName>
    <definedName name="_q3" localSheetId="13">'現地工事作業者名簿 '!_q3</definedName>
    <definedName name="_q3">[0]!_q3</definedName>
    <definedName name="_q4" localSheetId="12">'(追加）作業指示書'!_q4</definedName>
    <definedName name="_q4" localSheetId="7">'【2】工事安全確認シート '!_q4</definedName>
    <definedName name="_q4" localSheetId="13">'現地工事作業者名簿 '!_q4</definedName>
    <definedName name="_q4">[0]!_q4</definedName>
    <definedName name="_q6" localSheetId="12">'(追加）作業指示書'!_q6</definedName>
    <definedName name="_q6" localSheetId="7">'【2】工事安全確認シート '!_q6</definedName>
    <definedName name="_q6" localSheetId="13">'現地工事作業者名簿 '!_q6</definedName>
    <definedName name="_q6">[0]!_q6</definedName>
    <definedName name="_ｑｑ２" localSheetId="12">'(追加）作業指示書'!_ｑｑ２</definedName>
    <definedName name="_ｑｑ２" localSheetId="7">'【2】工事安全確認シート '!_ｑｑ２</definedName>
    <definedName name="_ｑｑ２" localSheetId="13">'現地工事作業者名簿 '!_ｑｑ２</definedName>
    <definedName name="_ｑｑ２">[0]!_ｑｑ２</definedName>
    <definedName name="_ｑｑｑ２" localSheetId="12">'(追加）作業指示書'!_ｑｑｑ２</definedName>
    <definedName name="_ｑｑｑ２" localSheetId="7">'【2】工事安全確認シート '!_ｑｑｑ２</definedName>
    <definedName name="_ｑｑｑ２" localSheetId="13">'現地工事作業者名簿 '!_ｑｑｑ２</definedName>
    <definedName name="_ｑｑｑ２">[0]!_ｑｑｑ２</definedName>
    <definedName name="_R" localSheetId="12">#REF!</definedName>
    <definedName name="_R" localSheetId="7">#REF!</definedName>
    <definedName name="_R" localSheetId="15">#REF!</definedName>
    <definedName name="_R" localSheetId="13">#REF!</definedName>
    <definedName name="_R">#REF!</definedName>
    <definedName name="_re1" localSheetId="12">'(追加）作業指示書'!_re1</definedName>
    <definedName name="_re1" localSheetId="7">'【2】工事安全確認シート '!_re1</definedName>
    <definedName name="_re1" localSheetId="13">'現地工事作業者名簿 '!_re1</definedName>
    <definedName name="_re1">[0]!_re1</definedName>
    <definedName name="_Regression_Int">1</definedName>
    <definedName name="_ｒｒ２" localSheetId="12">'(追加）作業指示書'!_ｒｒ２</definedName>
    <definedName name="_ｒｒ２" localSheetId="7">'【2】工事安全確認シート '!_ｒｒ２</definedName>
    <definedName name="_ｒｒ２" localSheetId="13">'現地工事作業者名簿 '!_ｒｒ２</definedName>
    <definedName name="_ｒｒ２">[0]!_ｒｒ２</definedName>
    <definedName name="_ｒｒ３" localSheetId="12">'(追加）作業指示書'!_ｒｒ３</definedName>
    <definedName name="_ｒｒ３" localSheetId="7">'【2】工事安全確認シート '!_ｒｒ３</definedName>
    <definedName name="_ｒｒ３" localSheetId="13">'現地工事作業者名簿 '!_ｒｒ３</definedName>
    <definedName name="_ｒｒ３">[0]!_ｒｒ３</definedName>
    <definedName name="_ｒｒ４" localSheetId="12">'(追加）作業指示書'!_ｒｒ４</definedName>
    <definedName name="_ｒｒ４" localSheetId="7">'【2】工事安全確認シート '!_ｒｒ４</definedName>
    <definedName name="_ｒｒ４" localSheetId="13">'現地工事作業者名簿 '!_ｒｒ４</definedName>
    <definedName name="_ｒｒ４">[0]!_ｒｒ４</definedName>
    <definedName name="_ｒｒ６" localSheetId="12">'(追加）作業指示書'!_ｒｒ６</definedName>
    <definedName name="_ｒｒ６" localSheetId="7">'【2】工事安全確認シート '!_ｒｒ６</definedName>
    <definedName name="_ｒｒ６" localSheetId="13">'現地工事作業者名簿 '!_ｒｒ６</definedName>
    <definedName name="_ｒｒ６">[0]!_ｒｒ６</definedName>
    <definedName name="_ｒｒ７" localSheetId="12">'(追加）作業指示書'!_ｒｒ７</definedName>
    <definedName name="_ｒｒ７" localSheetId="7">'【2】工事安全確認シート '!_ｒｒ７</definedName>
    <definedName name="_ｒｒ７" localSheetId="13">'現地工事作業者名簿 '!_ｒｒ７</definedName>
    <definedName name="_ｒｒ７">[0]!_ｒｒ７</definedName>
    <definedName name="_ｒｒ８" localSheetId="12">'(追加）作業指示書'!_ｒｒ８</definedName>
    <definedName name="_ｒｒ８" localSheetId="7">'【2】工事安全確認シート '!_ｒｒ８</definedName>
    <definedName name="_ｒｒ８" localSheetId="13">'現地工事作業者名簿 '!_ｒｒ８</definedName>
    <definedName name="_ｒｒ８">[0]!_ｒｒ８</definedName>
    <definedName name="_ｒｒ９" localSheetId="12">'(追加）作業指示書'!_ｒｒ９</definedName>
    <definedName name="_ｒｒ９" localSheetId="7">'【2】工事安全確認シート '!_ｒｒ９</definedName>
    <definedName name="_ｒｒ９" localSheetId="13">'現地工事作業者名簿 '!_ｒｒ９</definedName>
    <definedName name="_ｒｒ９">[0]!_ｒｒ９</definedName>
    <definedName name="_s11" localSheetId="12">#REF!</definedName>
    <definedName name="_s11" localSheetId="7">#REF!</definedName>
    <definedName name="_s11" localSheetId="15">#REF!</definedName>
    <definedName name="_s11" localSheetId="13">#REF!</definedName>
    <definedName name="_s11">#REF!</definedName>
    <definedName name="_S2" localSheetId="12">#REF!</definedName>
    <definedName name="_S2" localSheetId="7">#REF!</definedName>
    <definedName name="_S2" localSheetId="15">#REF!</definedName>
    <definedName name="_S2">#REF!</definedName>
    <definedName name="_S3" localSheetId="12">#REF!</definedName>
    <definedName name="_S3" localSheetId="7">#REF!</definedName>
    <definedName name="_S3" localSheetId="15">#REF!</definedName>
    <definedName name="_S3">#REF!</definedName>
    <definedName name="_Sort" hidden="1">#REF!</definedName>
    <definedName name="_SSD77" localSheetId="12">'(追加）作業指示書'!_SSD77</definedName>
    <definedName name="_SSD77" localSheetId="7">'【2】工事安全確認シート '!_SSD77</definedName>
    <definedName name="_SSD77" localSheetId="13">'現地工事作業者名簿 '!_SSD77</definedName>
    <definedName name="_SSD77">[0]!_SSD77</definedName>
    <definedName name="_T" localSheetId="12">#REF!</definedName>
    <definedName name="_T" localSheetId="7">#REF!</definedName>
    <definedName name="_T" localSheetId="15">#REF!</definedName>
    <definedName name="_T" localSheetId="13">#REF!</definedName>
    <definedName name="_T">#REF!</definedName>
    <definedName name="_ｔ２" localSheetId="12">'(追加）作業指示書'!_ｔ２</definedName>
    <definedName name="_ｔ２" localSheetId="7">'【2】工事安全確認シート '!_ｔ２</definedName>
    <definedName name="_ｔ２" localSheetId="13">'現地工事作業者名簿 '!_ｔ２</definedName>
    <definedName name="_ｔ２">[0]!_ｔ２</definedName>
    <definedName name="_Table1_In1" localSheetId="12" hidden="1">#REF!</definedName>
    <definedName name="_Table1_In1" localSheetId="7" hidden="1">#REF!</definedName>
    <definedName name="_Table1_In1" localSheetId="13" hidden="1">#REF!</definedName>
    <definedName name="_Table1_In1" hidden="1">#REF!</definedName>
    <definedName name="_Table1_In2" localSheetId="12" hidden="1">#REF!</definedName>
    <definedName name="_Table1_In2" localSheetId="7" hidden="1">#REF!</definedName>
    <definedName name="_Table1_In2" hidden="1">#REF!</definedName>
    <definedName name="_Table1_Out" localSheetId="12" hidden="1">#REF!</definedName>
    <definedName name="_Table1_Out" localSheetId="7" hidden="1">#REF!</definedName>
    <definedName name="_Table1_Out" hidden="1">#REF!</definedName>
    <definedName name="_u11">#REF!</definedName>
    <definedName name="_w1" localSheetId="12">'(追加）作業指示書'!_w1</definedName>
    <definedName name="_w1" localSheetId="7">'【2】工事安全確認シート '!_w1</definedName>
    <definedName name="_w1" localSheetId="13">'現地工事作業者名簿 '!_w1</definedName>
    <definedName name="_w1">[0]!_w1</definedName>
    <definedName name="_w10" localSheetId="12">'(追加）作業指示書'!_w10</definedName>
    <definedName name="_w10" localSheetId="7">'【2】工事安全確認シート '!_w10</definedName>
    <definedName name="_w10" localSheetId="13">'現地工事作業者名簿 '!_w10</definedName>
    <definedName name="_w10">[0]!_w10</definedName>
    <definedName name="_w11" localSheetId="12">#REF!</definedName>
    <definedName name="_w11" localSheetId="7">#REF!</definedName>
    <definedName name="_w11" localSheetId="15">#REF!</definedName>
    <definedName name="_w11" localSheetId="13">#REF!</definedName>
    <definedName name="_w11">#REF!</definedName>
    <definedName name="_w12" localSheetId="12">#REF!</definedName>
    <definedName name="_w12" localSheetId="7">#REF!</definedName>
    <definedName name="_w12">#REF!</definedName>
    <definedName name="_w14" localSheetId="12">#REF!</definedName>
    <definedName name="_w14" localSheetId="7">#REF!</definedName>
    <definedName name="_w14">#REF!</definedName>
    <definedName name="_w15">#REF!</definedName>
    <definedName name="_w16">#REF!</definedName>
    <definedName name="_w18">#REF!</definedName>
    <definedName name="_w19">#REF!</definedName>
    <definedName name="_ｗ２" localSheetId="12">'(追加）作業指示書'!_ｗ２</definedName>
    <definedName name="_ｗ２" localSheetId="7">'【2】工事安全確認シート '!_ｗ２</definedName>
    <definedName name="_ｗ２" localSheetId="13">'現地工事作業者名簿 '!_ｗ２</definedName>
    <definedName name="_ｗ２">[0]!_ｗ２</definedName>
    <definedName name="_ｗ３" localSheetId="12">'(追加）作業指示書'!_ｗ３</definedName>
    <definedName name="_ｗ３" localSheetId="7">'【2】工事安全確認シート '!_ｗ３</definedName>
    <definedName name="_ｗ３" localSheetId="13">'現地工事作業者名簿 '!_ｗ３</definedName>
    <definedName name="_ｗ３">[0]!_ｗ３</definedName>
    <definedName name="_ｗ４" localSheetId="12">'(追加）作業指示書'!_ｗ４</definedName>
    <definedName name="_ｗ４" localSheetId="7">'【2】工事安全確認シート '!_ｗ４</definedName>
    <definedName name="_ｗ４" localSheetId="13">'現地工事作業者名簿 '!_ｗ４</definedName>
    <definedName name="_ｗ４">[0]!_ｗ４</definedName>
    <definedName name="_ｗ５" localSheetId="12">'(追加）作業指示書'!_ｗ５</definedName>
    <definedName name="_ｗ５" localSheetId="7">'【2】工事安全確認シート '!_ｗ５</definedName>
    <definedName name="_ｗ５" localSheetId="13">'現地工事作業者名簿 '!_ｗ５</definedName>
    <definedName name="_ｗ５">[0]!_ｗ５</definedName>
    <definedName name="_ｗ６" localSheetId="12">'(追加）作業指示書'!_ｗ６</definedName>
    <definedName name="_ｗ６" localSheetId="7">'【2】工事安全確認シート '!_ｗ６</definedName>
    <definedName name="_ｗ６" localSheetId="13">'現地工事作業者名簿 '!_ｗ６</definedName>
    <definedName name="_ｗ６">[0]!_ｗ６</definedName>
    <definedName name="_w7" localSheetId="12">'(追加）作業指示書'!_w7</definedName>
    <definedName name="_w7" localSheetId="7">'【2】工事安全確認シート '!_w7</definedName>
    <definedName name="_w7" localSheetId="13">'現地工事作業者名簿 '!_w7</definedName>
    <definedName name="_w7">[0]!_w7</definedName>
    <definedName name="_w8" localSheetId="12">'(追加）作業指示書'!_w8</definedName>
    <definedName name="_w8" localSheetId="7">'【2】工事安全確認シート '!_w8</definedName>
    <definedName name="_w8" localSheetId="13">'現地工事作業者名簿 '!_w8</definedName>
    <definedName name="_w8">[0]!_w8</definedName>
    <definedName name="_w9" localSheetId="12">'(追加）作業指示書'!_w9</definedName>
    <definedName name="_w9" localSheetId="7">'【2】工事安全確認シート '!_w9</definedName>
    <definedName name="_w9" localSheetId="13">'現地工事作業者名簿 '!_w9</definedName>
    <definedName name="_w9">[0]!_w9</definedName>
    <definedName name="_z2" localSheetId="12">#REF!</definedName>
    <definedName name="_z2" localSheetId="7">#REF!</definedName>
    <definedName name="_z2" localSheetId="15">#REF!</definedName>
    <definedName name="_z2" localSheetId="13">#REF!</definedName>
    <definedName name="_z2">#REF!</definedName>
    <definedName name="_z3" localSheetId="12">#REF!</definedName>
    <definedName name="_z3" localSheetId="7">#REF!</definedName>
    <definedName name="_z3">#REF!</definedName>
    <definedName name="_z4" localSheetId="12">#REF!</definedName>
    <definedName name="_z4" localSheetId="7">#REF!</definedName>
    <definedName name="_z4">#REF!</definedName>
    <definedName name="_z5">#REF!</definedName>
    <definedName name="_z6">#REF!</definedName>
    <definedName name="_z7">#REF!</definedName>
    <definedName name="_z8">#REF!</definedName>
    <definedName name="_z9">#REF!</definedName>
    <definedName name="_ZA2" localSheetId="12">'(追加）作業指示書'!_ZA2</definedName>
    <definedName name="_ZA2" localSheetId="7">'【2】工事安全確認シート '!_ZA2</definedName>
    <definedName name="_ZA2" localSheetId="13">'現地工事作業者名簿 '!_ZA2</definedName>
    <definedName name="_ZA2">[0]!_ZA2</definedName>
    <definedName name="_まとめ処理" localSheetId="12">#REF!</definedName>
    <definedName name="_まとめ処理" localSheetId="7">#REF!</definedName>
    <definedName name="_まとめ処理" localSheetId="15">#REF!</definedName>
    <definedName name="_まとめ処理" localSheetId="13">#REF!</definedName>
    <definedName name="_まとめ処理">#REF!</definedName>
    <definedName name="_砺波品_まとめ" localSheetId="12">#REF!</definedName>
    <definedName name="_砺波品_まとめ" localSheetId="7">#REF!</definedName>
    <definedName name="_砺波品_まとめ">#REF!</definedName>
    <definedName name="\0" localSheetId="12">#REF!</definedName>
    <definedName name="\0" localSheetId="7">#REF!</definedName>
    <definedName name="\0">#REF!</definedName>
    <definedName name="\a">#N/A</definedName>
    <definedName name="\AA">#REF!</definedName>
    <definedName name="\b">#N/A</definedName>
    <definedName name="\BB" localSheetId="12">#REF!</definedName>
    <definedName name="\BB" localSheetId="7">#REF!</definedName>
    <definedName name="\BB" localSheetId="15">#REF!</definedName>
    <definedName name="\BB" localSheetId="13">#REF!</definedName>
    <definedName name="\BB">#REF!</definedName>
    <definedName name="\c">#N/A</definedName>
    <definedName name="\CC" localSheetId="12">#REF!</definedName>
    <definedName name="\CC" localSheetId="7">#REF!</definedName>
    <definedName name="\CC" localSheetId="15">#REF!</definedName>
    <definedName name="\CC" localSheetId="13">#REF!</definedName>
    <definedName name="\CC">#REF!</definedName>
    <definedName name="\d">#N/A</definedName>
    <definedName name="\DD" localSheetId="12">#REF!</definedName>
    <definedName name="\DD" localSheetId="7">#REF!</definedName>
    <definedName name="\DD" localSheetId="15">#REF!</definedName>
    <definedName name="\DD" localSheetId="13">#REF!</definedName>
    <definedName name="\DD">#REF!</definedName>
    <definedName name="\e">#N/A</definedName>
    <definedName name="\EE" localSheetId="12">#REF!</definedName>
    <definedName name="\EE" localSheetId="7">#REF!</definedName>
    <definedName name="\EE" localSheetId="15">#REF!</definedName>
    <definedName name="\EE" localSheetId="13">#REF!</definedName>
    <definedName name="\EE">#REF!</definedName>
    <definedName name="\F" localSheetId="12">#REF!</definedName>
    <definedName name="\F" localSheetId="7">#REF!</definedName>
    <definedName name="\F" localSheetId="15">#REF!</definedName>
    <definedName name="\F">#REF!</definedName>
    <definedName name="\FF" localSheetId="12">#REF!</definedName>
    <definedName name="\FF" localSheetId="7">#REF!</definedName>
    <definedName name="\FF" localSheetId="15">#REF!</definedName>
    <definedName name="\FF">#REF!</definedName>
    <definedName name="\G">#REF!</definedName>
    <definedName name="\GG">#REF!</definedName>
    <definedName name="\h">#N/A</definedName>
    <definedName name="\HH">#REF!</definedName>
    <definedName name="\i">#N/A</definedName>
    <definedName name="\II" localSheetId="12">#REF!</definedName>
    <definedName name="\II" localSheetId="7">#REF!</definedName>
    <definedName name="\II" localSheetId="15">#REF!</definedName>
    <definedName name="\II" localSheetId="13">#REF!</definedName>
    <definedName name="\II">#REF!</definedName>
    <definedName name="\j">#N/A</definedName>
    <definedName name="\JJ" localSheetId="12">#REF!</definedName>
    <definedName name="\JJ" localSheetId="7">#REF!</definedName>
    <definedName name="\JJ" localSheetId="15">#REF!</definedName>
    <definedName name="\JJ" localSheetId="13">#REF!</definedName>
    <definedName name="\JJ">#REF!</definedName>
    <definedName name="\k">#N/A</definedName>
    <definedName name="\KK" localSheetId="12">#REF!</definedName>
    <definedName name="\KK" localSheetId="7">#REF!</definedName>
    <definedName name="\KK" localSheetId="15">#REF!</definedName>
    <definedName name="\KK" localSheetId="13">#REF!</definedName>
    <definedName name="\KK">#REF!</definedName>
    <definedName name="\l">#N/A</definedName>
    <definedName name="\LL" localSheetId="12">#REF!</definedName>
    <definedName name="\LL" localSheetId="7">#REF!</definedName>
    <definedName name="\LL" localSheetId="15">#REF!</definedName>
    <definedName name="\LL" localSheetId="13">#REF!</definedName>
    <definedName name="\LL">#REF!</definedName>
    <definedName name="\m">#N/A</definedName>
    <definedName name="\MM" localSheetId="12">#REF!</definedName>
    <definedName name="\MM" localSheetId="7">#REF!</definedName>
    <definedName name="\MM" localSheetId="15">#REF!</definedName>
    <definedName name="\MM" localSheetId="13">#REF!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 localSheetId="7">[10]予算表98!#REF!</definedName>
    <definedName name="\v" localSheetId="15">[10]予算表98!#REF!</definedName>
    <definedName name="\v" localSheetId="13">#REF!</definedName>
    <definedName name="\v">[10]予算表98!#REF!</definedName>
    <definedName name="\w">#N/A</definedName>
    <definedName name="\x">#N/A</definedName>
    <definedName name="\Y" localSheetId="12">#REF!</definedName>
    <definedName name="\Y" localSheetId="7">#REF!</definedName>
    <definedName name="\Y" localSheetId="15">#REF!</definedName>
    <definedName name="\Y" localSheetId="13">#REF!</definedName>
    <definedName name="\Y">#REF!</definedName>
    <definedName name="\z" localSheetId="12">#REF!</definedName>
    <definedName name="\z" localSheetId="7">#REF!</definedName>
    <definedName name="\z" localSheetId="15">#REF!</definedName>
    <definedName name="\z">#REF!</definedName>
    <definedName name="→_正味費用発生額_51.9_未払費用" localSheetId="12">#REF!</definedName>
    <definedName name="→_正味費用発生額_51.9_未払費用" localSheetId="7">#REF!</definedName>
    <definedName name="→_正味費用発生額_51.9_未払費用" localSheetId="15">#REF!</definedName>
    <definedName name="→_正味費用発生額_51.9_未払費用">#REF!</definedName>
    <definedName name="･_9.1__その他">#REF!</definedName>
    <definedName name="A" localSheetId="15">#REF!</definedName>
    <definedName name="A">#REF!</definedName>
    <definedName name="a0">#REF!</definedName>
    <definedName name="A4A" localSheetId="12">[11]経理!$H$85:$I$153</definedName>
    <definedName name="A4A" localSheetId="13">#REF!</definedName>
    <definedName name="A4A">[11]経理!$H$85:$I$153</definedName>
    <definedName name="aa" localSheetId="12">#REF!</definedName>
    <definedName name="aa" localSheetId="7">#REF!</definedName>
    <definedName name="aa" localSheetId="15">#REF!</definedName>
    <definedName name="aa" localSheetId="13">#REF!</definedName>
    <definedName name="aa">#REF!</definedName>
    <definedName name="AAA" localSheetId="12">#REF!</definedName>
    <definedName name="AAA" localSheetId="7">#REF!</definedName>
    <definedName name="AAA" localSheetId="15">#REF!</definedName>
    <definedName name="AAA">#REF!</definedName>
    <definedName name="aaaa" localSheetId="12">[5]!aaaa</definedName>
    <definedName name="aaaa" localSheetId="7">[5]!aaaa</definedName>
    <definedName name="aaaa" localSheetId="15">[5]!aaaa</definedName>
    <definedName name="aaaa" localSheetId="13">'現地工事作業者名簿 '!aaaa</definedName>
    <definedName name="aaaa">[0]!aaaa</definedName>
    <definedName name="AAAAAA" localSheetId="12">[5]!AAAAAA</definedName>
    <definedName name="AAAAAA" localSheetId="7">[5]!AAAAAA</definedName>
    <definedName name="AAAAAA" localSheetId="15">[5]!AAAAAA</definedName>
    <definedName name="AAAAAA" localSheetId="13">'現地工事作業者名簿 '!AAAAAA</definedName>
    <definedName name="AAAAAA">[0]!AAAAAA</definedName>
    <definedName name="AB" localSheetId="12">[5]!AB</definedName>
    <definedName name="AB" localSheetId="7">[5]!AB</definedName>
    <definedName name="AB" localSheetId="15">[5]!AB</definedName>
    <definedName name="AB" localSheetId="13">'現地工事作業者名簿 '!AB</definedName>
    <definedName name="AB">[0]!AB</definedName>
    <definedName name="ａｂｃ" localSheetId="12">'[12]99年計画生販在'!$A$1:$CT$58</definedName>
    <definedName name="ａｂｃ" localSheetId="13">#REF!</definedName>
    <definedName name="ａｂｃ">'[12]99年計画生販在'!$A$1:$CT$58</definedName>
    <definedName name="ＡＢＭ" localSheetId="12">'[12]99年計画生販在'!$A$1:$CT$58</definedName>
    <definedName name="ＡＢＭ" localSheetId="13">#REF!</definedName>
    <definedName name="ＡＢＭ">'[12]99年計画生販在'!$A$1:$CT$58</definedName>
    <definedName name="AC" localSheetId="12">#REF!</definedName>
    <definedName name="AC" localSheetId="7">#REF!</definedName>
    <definedName name="AC" localSheetId="15">#REF!</definedName>
    <definedName name="AC" localSheetId="13">#REF!</definedName>
    <definedName name="AC">#REF!</definedName>
    <definedName name="ACA" localSheetId="12">#REF!</definedName>
    <definedName name="ACA" localSheetId="7">#REF!</definedName>
    <definedName name="ACA" localSheetId="15">#REF!</definedName>
    <definedName name="ACA">#REF!</definedName>
    <definedName name="ACB" localSheetId="12">#REF!</definedName>
    <definedName name="ACB" localSheetId="7">#REF!</definedName>
    <definedName name="ACB" localSheetId="15">#REF!</definedName>
    <definedName name="ACB">#REF!</definedName>
    <definedName name="ACBDM">#REF!</definedName>
    <definedName name="ACC">#REF!</definedName>
    <definedName name="ALL">#REF!</definedName>
    <definedName name="anhenkan2" localSheetId="12">[5]!anhenkan2</definedName>
    <definedName name="anhenkan2" localSheetId="7">[5]!anhenkan2</definedName>
    <definedName name="anhenkan2" localSheetId="15">[5]!anhenkan2</definedName>
    <definedName name="anhenkan2" localSheetId="13">'現地工事作業者名簿 '!anhenkan2</definedName>
    <definedName name="anhenkan2">[0]!anhenkan2</definedName>
    <definedName name="APRIL" localSheetId="12">[5]!APRIL</definedName>
    <definedName name="APRIL" localSheetId="7">[5]!APRIL</definedName>
    <definedName name="APRIL" localSheetId="15">[5]!APRIL</definedName>
    <definedName name="APRIL" localSheetId="13">'現地工事作業者名簿 '!APRIL</definedName>
    <definedName name="APRIL">[0]!APRIL</definedName>
    <definedName name="APRIL2" localSheetId="12">[5]!APRIL2</definedName>
    <definedName name="APRIL2" localSheetId="7">[5]!APRIL2</definedName>
    <definedName name="APRIL2" localSheetId="15">[5]!APRIL2</definedName>
    <definedName name="APRIL2" localSheetId="13">'現地工事作業者名簿 '!APRIL2</definedName>
    <definedName name="APRIL2">[0]!APRIL2</definedName>
    <definedName name="area1" localSheetId="12">#REF!</definedName>
    <definedName name="area1" localSheetId="7">#REF!</definedName>
    <definedName name="area1" localSheetId="15">#REF!</definedName>
    <definedName name="area1" localSheetId="13">#REF!</definedName>
    <definedName name="area1">#REF!</definedName>
    <definedName name="areal" localSheetId="12">#REF!</definedName>
    <definedName name="areal" localSheetId="7">#REF!</definedName>
    <definedName name="areal" localSheetId="15">#REF!</definedName>
    <definedName name="areal">#REF!</definedName>
    <definedName name="AS" localSheetId="12">[5]!AS</definedName>
    <definedName name="AS" localSheetId="7">[5]!AS</definedName>
    <definedName name="AS" localSheetId="15">[5]!AS</definedName>
    <definedName name="AS" localSheetId="13">'現地工事作業者名簿 '!AS</definedName>
    <definedName name="AS">[0]!AS</definedName>
    <definedName name="asahina" localSheetId="12">[5]!asahina</definedName>
    <definedName name="asahina" localSheetId="7">[5]!asahina</definedName>
    <definedName name="asahina" localSheetId="15">[5]!asahina</definedName>
    <definedName name="asahina" localSheetId="13">'現地工事作業者名簿 '!asahina</definedName>
    <definedName name="asahina">[0]!asahina</definedName>
    <definedName name="asd" localSheetId="12">#REF!</definedName>
    <definedName name="asd" localSheetId="7">#REF!</definedName>
    <definedName name="asd" localSheetId="15">#REF!</definedName>
    <definedName name="asd" localSheetId="13">#REF!</definedName>
    <definedName name="asd">#REF!</definedName>
    <definedName name="ＡＵＧ" localSheetId="12">[5]!ＡＵＧ</definedName>
    <definedName name="ＡＵＧ" localSheetId="7">[5]!ＡＵＧ</definedName>
    <definedName name="ＡＵＧ" localSheetId="15">[5]!ＡＵＧ</definedName>
    <definedName name="ＡＵＧ" localSheetId="13">'現地工事作業者名簿 '!ＡＵＧ</definedName>
    <definedName name="ＡＵＧ">[0]!ＡＵＧ</definedName>
    <definedName name="AUGUST" localSheetId="12">[5]!AUGUST</definedName>
    <definedName name="AUGUST" localSheetId="7">[5]!AUGUST</definedName>
    <definedName name="AUGUST" localSheetId="15">[5]!AUGUST</definedName>
    <definedName name="AUGUST" localSheetId="13">'現地工事作業者名簿 '!AUGUST</definedName>
    <definedName name="AUGUST">[0]!AUGUST</definedName>
    <definedName name="autoexec" localSheetId="12">#REF!</definedName>
    <definedName name="autoexec" localSheetId="7">#REF!</definedName>
    <definedName name="autoexec" localSheetId="15">#REF!</definedName>
    <definedName name="autoexec" localSheetId="13">#REF!</definedName>
    <definedName name="autoexec">#REF!</definedName>
    <definedName name="AZ" localSheetId="12">[5]!AZ</definedName>
    <definedName name="AZ" localSheetId="7">[5]!AZ</definedName>
    <definedName name="AZ" localSheetId="15">[5]!AZ</definedName>
    <definedName name="AZ" localSheetId="13">'現地工事作業者名簿 '!AZ</definedName>
    <definedName name="AZ">[0]!AZ</definedName>
    <definedName name="B" localSheetId="12">[13]入力シート!$B$10:$AT$52</definedName>
    <definedName name="B" localSheetId="13">#REF!</definedName>
    <definedName name="B">[13]入力シート!$B$10:$AT$52</definedName>
    <definedName name="Ｂ４別紙３" localSheetId="12">#REF!</definedName>
    <definedName name="Ｂ４別紙３" localSheetId="7">#REF!</definedName>
    <definedName name="Ｂ４別紙３" localSheetId="15">#REF!</definedName>
    <definedName name="Ｂ４別紙３" localSheetId="13">#REF!</definedName>
    <definedName name="Ｂ４別紙３">#REF!</definedName>
    <definedName name="Ｂ５別紙１" localSheetId="12">#REF!</definedName>
    <definedName name="Ｂ５別紙１" localSheetId="7">#REF!</definedName>
    <definedName name="Ｂ５別紙１" localSheetId="15">#REF!</definedName>
    <definedName name="Ｂ５別紙１">#REF!</definedName>
    <definedName name="Ｂ５別紙２" localSheetId="12">#REF!</definedName>
    <definedName name="Ｂ５別紙２" localSheetId="7">#REF!</definedName>
    <definedName name="Ｂ５別紙２" localSheetId="15">#REF!</definedName>
    <definedName name="Ｂ５別紙２">#REF!</definedName>
    <definedName name="B60U3" localSheetId="12">'[14]月別人員 SL'!#REF!</definedName>
    <definedName name="B60U3" localSheetId="7">'[14]月別人員 SL'!#REF!</definedName>
    <definedName name="B60U3" localSheetId="15">'[14]月別人員 SL'!#REF!</definedName>
    <definedName name="B60U3" localSheetId="13">#REF!</definedName>
    <definedName name="B60U3">'[14]月別人員 SL'!#REF!</definedName>
    <definedName name="BB" localSheetId="12">[5]!BB</definedName>
    <definedName name="BB" localSheetId="7">[5]!BB</definedName>
    <definedName name="BB" localSheetId="15">[5]!BB</definedName>
    <definedName name="BB" localSheetId="13">'現地工事作業者名簿 '!BB</definedName>
    <definedName name="BB">[0]!BB</definedName>
    <definedName name="ｂｂｂ" localSheetId="12">[5]!ｂｂｂ</definedName>
    <definedName name="ｂｂｂ" localSheetId="7">[5]!ｂｂｂ</definedName>
    <definedName name="ｂｂｂ" localSheetId="15">[5]!ｂｂｂ</definedName>
    <definedName name="ｂｂｂ" localSheetId="13">'現地工事作業者名簿 '!ｂｂｂ</definedName>
    <definedName name="ｂｂｂ">[0]!ｂｂｂ</definedName>
    <definedName name="ｂｂｂｂｂｂ" localSheetId="12">[5]!ｂｂｂｂｂｂ</definedName>
    <definedName name="ｂｂｂｂｂｂ" localSheetId="7">[5]!ｂｂｂｂｂｂ</definedName>
    <definedName name="ｂｂｂｂｂｂ" localSheetId="15">[5]!ｂｂｂｂｂｂ</definedName>
    <definedName name="ｂｂｂｂｂｂ" localSheetId="13">'現地工事作業者名簿 '!ｂｂｂｂｂｂ</definedName>
    <definedName name="ｂｂｂｂｂｂ">[0]!ｂｂｂｂｂｂ</definedName>
    <definedName name="bc" localSheetId="12">[5]!bc</definedName>
    <definedName name="bc" localSheetId="7">[5]!bc</definedName>
    <definedName name="bc" localSheetId="15">[5]!bc</definedName>
    <definedName name="bc" localSheetId="13">'現地工事作業者名簿 '!bc</definedName>
    <definedName name="bc">[0]!bc</definedName>
    <definedName name="ｂｆｂ" localSheetId="12">#REF!</definedName>
    <definedName name="ｂｆｂ" localSheetId="7">#REF!</definedName>
    <definedName name="ｂｆｂ" localSheetId="15">#REF!</definedName>
    <definedName name="ｂｆｂ" localSheetId="13">#REF!</definedName>
    <definedName name="ｂｆｂ">#REF!</definedName>
    <definedName name="BGAnomi" localSheetId="12">[5]!BGAnomi</definedName>
    <definedName name="BGAnomi" localSheetId="7">[5]!BGAnomi</definedName>
    <definedName name="BGAnomi" localSheetId="15">[5]!BGAnomi</definedName>
    <definedName name="BGAnomi" localSheetId="13">'現地工事作業者名簿 '!BGAnomi</definedName>
    <definedName name="BGAnomi">[0]!BGAnomi</definedName>
    <definedName name="bigy" localSheetId="12">#REF!</definedName>
    <definedName name="bigy" localSheetId="7">#REF!</definedName>
    <definedName name="bigy" localSheetId="15">#REF!</definedName>
    <definedName name="bigy" localSheetId="13">#REF!</definedName>
    <definedName name="bigy">#REF!</definedName>
    <definedName name="BN" localSheetId="12">#REF!</definedName>
    <definedName name="BN" localSheetId="7">#REF!</definedName>
    <definedName name="BN" localSheetId="15">#REF!</definedName>
    <definedName name="BN">#REF!</definedName>
    <definedName name="BS計画" localSheetId="12">#REF!</definedName>
    <definedName name="BS計画" localSheetId="7">#REF!</definedName>
    <definedName name="BS計画" localSheetId="15">#REF!</definedName>
    <definedName name="BS計画">#REF!</definedName>
    <definedName name="budoset" localSheetId="12">[5]!budoset</definedName>
    <definedName name="budoset" localSheetId="7">[5]!budoset</definedName>
    <definedName name="budoset" localSheetId="15">[5]!budoset</definedName>
    <definedName name="budoset" localSheetId="13">'現地工事作業者名簿 '!budoset</definedName>
    <definedName name="budoset">[0]!budoset</definedName>
    <definedName name="ｂｕｄｏｓｅｔ１" localSheetId="12">[5]!ｂｕｄｏｓｅｔ１</definedName>
    <definedName name="ｂｕｄｏｓｅｔ１" localSheetId="7">[5]!ｂｕｄｏｓｅｔ１</definedName>
    <definedName name="ｂｕｄｏｓｅｔ１" localSheetId="15">[5]!ｂｕｄｏｓｅｔ１</definedName>
    <definedName name="ｂｕｄｏｓｅｔ１" localSheetId="13">'現地工事作業者名簿 '!ｂｕｄｏｓｅｔ１</definedName>
    <definedName name="ｂｕｄｏｓｅｔ１">[0]!ｂｕｄｏｓｅｔ１</definedName>
    <definedName name="C_" localSheetId="12">#REF!</definedName>
    <definedName name="C_" localSheetId="7">#REF!</definedName>
    <definedName name="C_" localSheetId="15">#REF!</definedName>
    <definedName name="C_" localSheetId="13">#REF!</definedName>
    <definedName name="C_">#REF!</definedName>
    <definedName name="ｃｃ" localSheetId="12">[5]!ｃｃ</definedName>
    <definedName name="ｃｃ" localSheetId="7">[5]!ｃｃ</definedName>
    <definedName name="ｃｃ" localSheetId="15">[5]!ｃｃ</definedName>
    <definedName name="ｃｃ" localSheetId="13">'現地工事作業者名簿 '!ｃｃ</definedName>
    <definedName name="ｃｃ">[0]!ｃｃ</definedName>
    <definedName name="ＣＣＣ" localSheetId="12">[5]!ＣＣＣ</definedName>
    <definedName name="ＣＣＣ" localSheetId="7">[5]!ＣＣＣ</definedName>
    <definedName name="ＣＣＣ" localSheetId="15">[5]!ＣＣＣ</definedName>
    <definedName name="ＣＣＣ" localSheetId="13">'現地工事作業者名簿 '!ＣＣＣ</definedName>
    <definedName name="ＣＣＣ">[0]!ＣＣＣ</definedName>
    <definedName name="ＣＣＣＣ" localSheetId="12">[5]!ＣＣＣＣ</definedName>
    <definedName name="ＣＣＣＣ" localSheetId="7">[5]!ＣＣＣＣ</definedName>
    <definedName name="ＣＣＣＣ" localSheetId="15">[5]!ＣＣＣＣ</definedName>
    <definedName name="ＣＣＣＣ" localSheetId="13">'現地工事作業者名簿 '!ＣＣＣＣ</definedName>
    <definedName name="ＣＣＣＣ">[0]!ＣＣＣＣ</definedName>
    <definedName name="ｃｃｃｃｃ" localSheetId="12">[5]!ｃｃｃｃｃ</definedName>
    <definedName name="ｃｃｃｃｃ" localSheetId="7">[5]!ｃｃｃｃｃ</definedName>
    <definedName name="ｃｃｃｃｃ" localSheetId="15">[5]!ｃｃｃｃｃ</definedName>
    <definedName name="ｃｃｃｃｃ" localSheetId="13">'現地工事作業者名簿 '!ｃｃｃｃｃ</definedName>
    <definedName name="ｃｃｃｃｃ">[0]!ｃｃｃｃｃ</definedName>
    <definedName name="CLEAR1" localSheetId="12">[15]生産計画!$E$7:$P$9,[15]生産計画!$E$11:$P$14,[15]生産計画!$E$16:$P$17,[15]生産計画!$E$19:$P$20,[15]生産計画!$E$22:$P$25,[15]生産計画!$E$27:$P$31,[15]生産計画!$E$34:$P$43,[15]生産計画!$E$45:$P$54</definedName>
    <definedName name="CLEAR1" localSheetId="13">#REF!,#REF!,#REF!,#REF!,#REF!,#REF!,#REF!,#REF!</definedName>
    <definedName name="CLEAR1">[15]生産計画!$E$7:$P$9,[15]生産計画!$E$11:$P$14,[15]生産計画!$E$16:$P$17,[15]生産計画!$E$19:$P$20,[15]生産計画!$E$22:$P$25,[15]生産計画!$E$27:$P$31,[15]生産計画!$E$34:$P$43,[15]生産計画!$E$45:$P$54</definedName>
    <definedName name="CN" localSheetId="12">#REF!</definedName>
    <definedName name="CN" localSheetId="7">#REF!</definedName>
    <definedName name="CN" localSheetId="15">#REF!</definedName>
    <definedName name="CN" localSheetId="13">#REF!</definedName>
    <definedName name="CN">#REF!</definedName>
    <definedName name="cp4a" localSheetId="12">[16]Sheet1!$C$2:$D$73</definedName>
    <definedName name="cp4a" localSheetId="13">#REF!</definedName>
    <definedName name="cp4a">[16]Sheet1!$C$2:$D$73</definedName>
    <definedName name="_xlnm.Criteria" localSheetId="12">#REF!</definedName>
    <definedName name="_xlnm.Criteria" localSheetId="7">#REF!</definedName>
    <definedName name="_xlnm.Criteria" localSheetId="15">#REF!</definedName>
    <definedName name="_xlnm.Criteria" localSheetId="13">#REF!</definedName>
    <definedName name="_xlnm.Criteria">#REF!</definedName>
    <definedName name="Criteria_MI" localSheetId="12">#REF!</definedName>
    <definedName name="Criteria_MI" localSheetId="7">#REF!</definedName>
    <definedName name="Criteria_MI" localSheetId="15">#REF!</definedName>
    <definedName name="Criteria_MI">#REF!</definedName>
    <definedName name="CTIDX" localSheetId="12">#REF!</definedName>
    <definedName name="CTIDX" localSheetId="7">#REF!</definedName>
    <definedName name="CTIDX" localSheetId="15">#REF!</definedName>
    <definedName name="CTIDX">#REF!</definedName>
    <definedName name="D" localSheetId="12">[13]DATA2!$A$1:$F$24</definedName>
    <definedName name="D" localSheetId="13">#REF!</definedName>
    <definedName name="D">[13]DATA2!$A$1:$F$24</definedName>
    <definedName name="D_\123\ABC.WJ2">#N/A</definedName>
    <definedName name="D_\123\XYZ">#N/A</definedName>
    <definedName name="D_\123\ZYZ.WJ2">#N/A</definedName>
    <definedName name="D4A" localSheetId="12">#REF!</definedName>
    <definedName name="D4A" localSheetId="13">#REF!</definedName>
    <definedName name="D4A">#REF!</definedName>
    <definedName name="DA" localSheetId="12">'[17](4)設備計画'!#REF!</definedName>
    <definedName name="DA" localSheetId="13">#REF!</definedName>
    <definedName name="DA">'[17](4)設備計画'!#REF!</definedName>
    <definedName name="data" localSheetId="12">#REF!</definedName>
    <definedName name="data" localSheetId="7">#REF!</definedName>
    <definedName name="data" localSheetId="15">#REF!</definedName>
    <definedName name="data" localSheetId="13">#REF!</definedName>
    <definedName name="data">#REF!</definedName>
    <definedName name="DATA1" localSheetId="12">#REF!</definedName>
    <definedName name="DATA1" localSheetId="7">#REF!</definedName>
    <definedName name="DATA1" localSheetId="15">#REF!</definedName>
    <definedName name="DATA1">#REF!</definedName>
    <definedName name="_xlnm.Database" localSheetId="12">#REF!</definedName>
    <definedName name="_xlnm.Database" localSheetId="7">#REF!</definedName>
    <definedName name="_xlnm.Database" localSheetId="15">#REF!</definedName>
    <definedName name="_xlnm.Database">#REF!</definedName>
    <definedName name="DATAK1">#REF!</definedName>
    <definedName name="DATAK2">#REF!</definedName>
    <definedName name="datasort" localSheetId="12">[5]!datasort</definedName>
    <definedName name="datasort" localSheetId="7">[5]!datasort</definedName>
    <definedName name="datasort" localSheetId="15">[5]!datasort</definedName>
    <definedName name="datasort" localSheetId="13">'現地工事作業者名簿 '!datasort</definedName>
    <definedName name="datasort">[0]!datasort</definedName>
    <definedName name="DATAZ" localSheetId="12">#REF!</definedName>
    <definedName name="DATAZ" localSheetId="7">#REF!</definedName>
    <definedName name="DATAZ" localSheetId="15">#REF!</definedName>
    <definedName name="DATAZ" localSheetId="13">#REF!</definedName>
    <definedName name="DATAZ">#REF!</definedName>
    <definedName name="DATAZ1" localSheetId="12">#REF!</definedName>
    <definedName name="DATAZ1" localSheetId="7">#REF!</definedName>
    <definedName name="DATAZ1" localSheetId="15">#REF!</definedName>
    <definedName name="DATAZ1">#REF!</definedName>
    <definedName name="DATB1" localSheetId="12">#REF!</definedName>
    <definedName name="DATB1" localSheetId="7">#REF!</definedName>
    <definedName name="DATB1" localSheetId="15">#REF!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 localSheetId="12">[18]sheet!#REF!</definedName>
    <definedName name="DATT1" localSheetId="13">#REF!</definedName>
    <definedName name="DATT1">[18]sheet!#REF!</definedName>
    <definedName name="DATT2" localSheetId="12">[18]sheet!#REF!</definedName>
    <definedName name="DATT2" localSheetId="13">#REF!</definedName>
    <definedName name="DATT2">[18]sheet!#REF!</definedName>
    <definedName name="DATT3" localSheetId="12">[18]sheet!#REF!</definedName>
    <definedName name="DATT3" localSheetId="13">#REF!</definedName>
    <definedName name="DATT3">[18]sheet!#REF!</definedName>
    <definedName name="DB" localSheetId="12">[5]!DB</definedName>
    <definedName name="DB" localSheetId="7">[5]!DB</definedName>
    <definedName name="DB" localSheetId="15">[5]!DB</definedName>
    <definedName name="DB" localSheetId="13">'現地工事作業者名簿 '!DB</definedName>
    <definedName name="DB">[0]!DB</definedName>
    <definedName name="DBSTAKKU" localSheetId="12" hidden="1">#REF!</definedName>
    <definedName name="DBSTAKKU" localSheetId="7" hidden="1">#REF!</definedName>
    <definedName name="DBSTAKKU" localSheetId="15" hidden="1">#REF!</definedName>
    <definedName name="DBSTAKKU" localSheetId="13" hidden="1">#REF!</definedName>
    <definedName name="DBSTAKKU" hidden="1">#REF!</definedName>
    <definedName name="DB新基準ﾌｫｰﾏｯﾄ" localSheetId="12">[5]!DB新基準ﾌｫｰﾏｯﾄ</definedName>
    <definedName name="DB新基準ﾌｫｰﾏｯﾄ" localSheetId="7">[5]!DB新基準ﾌｫｰﾏｯﾄ</definedName>
    <definedName name="DB新基準ﾌｫｰﾏｯﾄ" localSheetId="15">[5]!DB新基準ﾌｫｰﾏｯﾄ</definedName>
    <definedName name="DB新基準ﾌｫｰﾏｯﾄ" localSheetId="13">'現地工事作業者名簿 '!DB新基準ﾌｫｰﾏｯﾄ</definedName>
    <definedName name="DB新基準ﾌｫｰﾏｯﾄ">[0]!DB新基準ﾌｫｰﾏｯﾄ</definedName>
    <definedName name="DC" localSheetId="12">#REF!</definedName>
    <definedName name="DC" localSheetId="7">#REF!</definedName>
    <definedName name="DC" localSheetId="15">#REF!</definedName>
    <definedName name="DC" localSheetId="13">#REF!</definedName>
    <definedName name="DC">#REF!</definedName>
    <definedName name="DCA" localSheetId="12">#REF!</definedName>
    <definedName name="DCA" localSheetId="7">#REF!</definedName>
    <definedName name="DCA" localSheetId="15">#REF!</definedName>
    <definedName name="DCA">#REF!</definedName>
    <definedName name="DCB" localSheetId="12">#REF!</definedName>
    <definedName name="DCB" localSheetId="7">#REF!</definedName>
    <definedName name="DCB" localSheetId="15">#REF!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 localSheetId="7">[5]!ｄｄｄｄｄ</definedName>
    <definedName name="ｄｄｄｄｄ" localSheetId="15">[5]!ｄｄｄｄｄ</definedName>
    <definedName name="ｄｄｄｄｄ" localSheetId="13">'現地工事作業者名簿 '!ｄｄｄｄｄ</definedName>
    <definedName name="ｄｄｄｄｄ">[0]!ｄｄｄｄｄ</definedName>
    <definedName name="dddddd" localSheetId="12">#REF!</definedName>
    <definedName name="dddddd" localSheetId="7">#REF!</definedName>
    <definedName name="dddddd" localSheetId="15">#REF!</definedName>
    <definedName name="dddddd" localSheetId="13">#REF!</definedName>
    <definedName name="dddddd">#REF!</definedName>
    <definedName name="ddddddd5" localSheetId="12">#REF!</definedName>
    <definedName name="ddddddd5" localSheetId="7">#REF!</definedName>
    <definedName name="ddddddd5" localSheetId="15">#REF!</definedName>
    <definedName name="ddddddd5">#REF!</definedName>
    <definedName name="DECEMBER" localSheetId="12">[5]!DECEMBER</definedName>
    <definedName name="DECEMBER" localSheetId="7">[5]!DECEMBER</definedName>
    <definedName name="DECEMBER" localSheetId="15">[5]!DECEMBER</definedName>
    <definedName name="DECEMBER" localSheetId="13">'現地工事作業者名簿 '!DECEMBER</definedName>
    <definedName name="DECEMBER">[0]!DECEMBER</definedName>
    <definedName name="ＤＩＳ１．５" localSheetId="12">#REF!</definedName>
    <definedName name="ＤＩＳ１．５" localSheetId="7">#REF!</definedName>
    <definedName name="ＤＩＳ１．５" localSheetId="15">#REF!</definedName>
    <definedName name="ＤＩＳ１．５" localSheetId="13">#REF!</definedName>
    <definedName name="ＤＩＳ１．５">#REF!</definedName>
    <definedName name="dlg売上入力Show" localSheetId="12">[5]!dlg売上入力Show</definedName>
    <definedName name="dlg売上入力Show" localSheetId="7">[5]!dlg売上入力Show</definedName>
    <definedName name="dlg売上入力Show" localSheetId="15">[5]!dlg売上入力Show</definedName>
    <definedName name="dlg売上入力Show" localSheetId="13">'現地工事作業者名簿 '!dlg売上入力Show</definedName>
    <definedName name="dlg売上入力Show">[0]!dlg売上入力Show</definedName>
    <definedName name="DR" localSheetId="12">[5]!DR</definedName>
    <definedName name="DR" localSheetId="7">[5]!DR</definedName>
    <definedName name="DR" localSheetId="15">[5]!DR</definedName>
    <definedName name="DR" localSheetId="13">'現地工事作業者名簿 '!DR</definedName>
    <definedName name="DR">[0]!DR</definedName>
    <definedName name="ＤＳ" localSheetId="12">[19]日数時間!$P$45:$P$46</definedName>
    <definedName name="ＤＳ" localSheetId="13">#REF!</definedName>
    <definedName name="ＤＳ">[19]日数時間!$P$45:$P$46</definedName>
    <definedName name="ＤＳＳＤＳ" localSheetId="12">#REF!</definedName>
    <definedName name="ＤＳＳＤＳ" localSheetId="7">#REF!</definedName>
    <definedName name="ＤＳＳＤＳ" localSheetId="15">#REF!</definedName>
    <definedName name="ＤＳＳＤＳ" localSheetId="13">#REF!</definedName>
    <definedName name="ＤＳＳＤＳ">#REF!</definedName>
    <definedName name="DVIDX" localSheetId="12">#REF!</definedName>
    <definedName name="DVIDX" localSheetId="7">#REF!</definedName>
    <definedName name="DVIDX" localSheetId="15">#REF!</definedName>
    <definedName name="DVIDX">#REF!</definedName>
    <definedName name="e" localSheetId="12">[5]!e</definedName>
    <definedName name="e" localSheetId="7">[5]!e</definedName>
    <definedName name="e" localSheetId="15">[5]!e</definedName>
    <definedName name="e" localSheetId="13">'現地工事作業者名簿 '!e</definedName>
    <definedName name="e">[0]!e</definedName>
    <definedName name="EE" localSheetId="12">#REF!</definedName>
    <definedName name="EE" localSheetId="7">#REF!</definedName>
    <definedName name="EE" localSheetId="15">#REF!</definedName>
    <definedName name="EE" localSheetId="13">#REF!</definedName>
    <definedName name="EE">#REF!</definedName>
    <definedName name="eee" localSheetId="12" hidden="1">#REF!</definedName>
    <definedName name="eee" localSheetId="7" hidden="1">#REF!</definedName>
    <definedName name="eee" localSheetId="15" hidden="1">#REF!</definedName>
    <definedName name="eee" hidden="1">#REF!</definedName>
    <definedName name="eeee" localSheetId="12">[5]!eeee</definedName>
    <definedName name="eeee" localSheetId="7">[5]!eeee</definedName>
    <definedName name="eeee" localSheetId="15">[5]!eeee</definedName>
    <definedName name="eeee" localSheetId="13">'現地工事作業者名簿 '!eeee</definedName>
    <definedName name="eeee">[0]!eeee</definedName>
    <definedName name="EEEEE" localSheetId="12">[5]!EEEEE</definedName>
    <definedName name="EEEEE" localSheetId="7">[5]!EEEEE</definedName>
    <definedName name="EEEEE" localSheetId="15">[5]!EEEEE</definedName>
    <definedName name="EEEEE" localSheetId="13">'現地工事作業者名簿 '!EEEEE</definedName>
    <definedName name="EEEEE">[0]!EEEEE</definedName>
    <definedName name="eeeeee" localSheetId="12">[5]!eeeeee</definedName>
    <definedName name="eeeeee" localSheetId="7">[5]!eeeeee</definedName>
    <definedName name="eeeeee" localSheetId="15">[5]!eeeeee</definedName>
    <definedName name="eeeeee" localSheetId="13">'現地工事作業者名簿 '!eeeeee</definedName>
    <definedName name="eeeeee">[0]!eeeeee</definedName>
    <definedName name="eeeeeee" localSheetId="12">[5]!eeeeeee</definedName>
    <definedName name="eeeeeee" localSheetId="7">[5]!eeeeeee</definedName>
    <definedName name="eeeeeee" localSheetId="15">[5]!eeeeeee</definedName>
    <definedName name="eeeeeee" localSheetId="13">'現地工事作業者名簿 '!eeeeeee</definedName>
    <definedName name="eeeeeee">[0]!eeeeeee</definedName>
    <definedName name="eeeeeeeeee" localSheetId="12">[5]!eeeeeeeeee</definedName>
    <definedName name="eeeeeeeeee" localSheetId="7">[5]!eeeeeeeeee</definedName>
    <definedName name="eeeeeeeeee" localSheetId="15">[5]!eeeeeeeeee</definedName>
    <definedName name="eeeeeeeeee" localSheetId="13">'現地工事作業者名簿 '!eeeeeeeeee</definedName>
    <definedName name="eeeeeeeeee">[0]!eeeeeeeeee</definedName>
    <definedName name="ef" localSheetId="12">[5]!ef</definedName>
    <definedName name="ef" localSheetId="7">[5]!ef</definedName>
    <definedName name="ef" localSheetId="15">[5]!ef</definedName>
    <definedName name="ef" localSheetId="13">'現地工事作業者名簿 '!ef</definedName>
    <definedName name="ef">[0]!ef</definedName>
    <definedName name="_xlnm.Extract" localSheetId="12">#REF!</definedName>
    <definedName name="_xlnm.Extract" localSheetId="7">#REF!</definedName>
    <definedName name="_xlnm.Extract" localSheetId="15">#REF!</definedName>
    <definedName name="_xlnm.Extract" localSheetId="13">#REF!</definedName>
    <definedName name="_xlnm.Extract">#REF!</definedName>
    <definedName name="Extract_MI" localSheetId="12">#REF!</definedName>
    <definedName name="Extract_MI" localSheetId="7">#REF!</definedName>
    <definedName name="Extract_MI" localSheetId="15">#REF!</definedName>
    <definedName name="Extract_MI">#REF!</definedName>
    <definedName name="ｆ" localSheetId="12">#REF!</definedName>
    <definedName name="ｆ" localSheetId="7">#REF!</definedName>
    <definedName name="ｆ" localSheetId="15">#REF!</definedName>
    <definedName name="ｆ">#REF!</definedName>
    <definedName name="FEBRUARY" localSheetId="12">[5]!FEBRUARY</definedName>
    <definedName name="FEBRUARY" localSheetId="7">[5]!FEBRUARY</definedName>
    <definedName name="FEBRUARY" localSheetId="15">[5]!FEBRUARY</definedName>
    <definedName name="FEBRUARY" localSheetId="13">'現地工事作業者名簿 '!FEBRUARY</definedName>
    <definedName name="FEBRUARY">[0]!FEBRUARY</definedName>
    <definedName name="ｆｆ" localSheetId="12">#REF!</definedName>
    <definedName name="ｆｆ" localSheetId="7">#REF!</definedName>
    <definedName name="ｆｆ" localSheetId="15">#REF!</definedName>
    <definedName name="ｆｆ" localSheetId="13">#REF!</definedName>
    <definedName name="ｆｆ">#REF!</definedName>
    <definedName name="fff" localSheetId="12">[5]!fff</definedName>
    <definedName name="fff" localSheetId="7">[5]!fff</definedName>
    <definedName name="fff" localSheetId="15">[5]!fff</definedName>
    <definedName name="fff" localSheetId="13">'現地工事作業者名簿 '!fff</definedName>
    <definedName name="fff">[0]!fff</definedName>
    <definedName name="ｆｆｆｆｆ" localSheetId="12">[5]!ｆｆｆｆｆ</definedName>
    <definedName name="ｆｆｆｆｆ" localSheetId="7">[5]!ｆｆｆｆｆ</definedName>
    <definedName name="ｆｆｆｆｆ" localSheetId="15">[5]!ｆｆｆｆｆ</definedName>
    <definedName name="ｆｆｆｆｆ" localSheetId="13">'現地工事作業者名簿 '!ｆｆｆｆｆ</definedName>
    <definedName name="ｆｆｆｆｆ">[0]!ｆｆｆｆｆ</definedName>
    <definedName name="FG" localSheetId="12">#REF!</definedName>
    <definedName name="FG" localSheetId="7">#REF!</definedName>
    <definedName name="FG" localSheetId="15">#REF!</definedName>
    <definedName name="FG" localSheetId="13">#REF!</definedName>
    <definedName name="FG">#REF!</definedName>
    <definedName name="FK" localSheetId="12">#REF!</definedName>
    <definedName name="FK" localSheetId="7">#REF!</definedName>
    <definedName name="FK" localSheetId="15">#REF!</definedName>
    <definedName name="FK">#REF!</definedName>
    <definedName name="ｆｓｄｆ" localSheetId="12">#REF!</definedName>
    <definedName name="ｆｓｄｆ" localSheetId="7">#REF!</definedName>
    <definedName name="ｆｓｄｆ" localSheetId="15">#REF!</definedName>
    <definedName name="ｆｓｄｆ">#REF!</definedName>
    <definedName name="FSTBYRT">#REF!</definedName>
    <definedName name="g" localSheetId="12">[5]!g</definedName>
    <definedName name="g" localSheetId="7">[5]!g</definedName>
    <definedName name="g" localSheetId="15">[5]!g</definedName>
    <definedName name="g" localSheetId="13">'現地工事作業者名簿 '!g</definedName>
    <definedName name="g">[0]!g</definedName>
    <definedName name="G11A" localSheetId="12">[11]デバイス!#REF!</definedName>
    <definedName name="G11A" localSheetId="7">[11]デバイス!#REF!</definedName>
    <definedName name="G11A" localSheetId="15">[11]デバイス!#REF!</definedName>
    <definedName name="G11A" localSheetId="13">#REF!</definedName>
    <definedName name="G11A">[11]デバイス!#REF!</definedName>
    <definedName name="G11B" localSheetId="12">[11]デバイス!#REF!</definedName>
    <definedName name="G11B" localSheetId="7">[11]デバイス!#REF!</definedName>
    <definedName name="G11B" localSheetId="15">[11]デバイス!#REF!</definedName>
    <definedName name="G11B" localSheetId="13">#REF!</definedName>
    <definedName name="G11B">[11]デバイス!#REF!</definedName>
    <definedName name="G11C" localSheetId="12">[11]デバイス!#REF!</definedName>
    <definedName name="G11C" localSheetId="7">[11]デバイス!#REF!</definedName>
    <definedName name="G11C" localSheetId="15">[11]デバイス!#REF!</definedName>
    <definedName name="G11C" localSheetId="13">#REF!</definedName>
    <definedName name="G11C">[11]デバイス!#REF!</definedName>
    <definedName name="G11D" localSheetId="12">[11]デバイス!#REF!</definedName>
    <definedName name="G11D" localSheetId="13">#REF!</definedName>
    <definedName name="G11D">[11]デバイス!#REF!</definedName>
    <definedName name="G11G" localSheetId="12">[11]デバイス!#REF!</definedName>
    <definedName name="G11G" localSheetId="13">#REF!</definedName>
    <definedName name="G11G">[11]デバイス!#REF!</definedName>
    <definedName name="G5A" localSheetId="12">[11]デバイス!#REF!</definedName>
    <definedName name="G5A" localSheetId="13">#REF!</definedName>
    <definedName name="G5A">[11]デバイス!#REF!</definedName>
    <definedName name="G5B" localSheetId="12">[11]デバイス!#REF!</definedName>
    <definedName name="G5B" localSheetId="13">#REF!</definedName>
    <definedName name="G5B">[11]デバイス!#REF!</definedName>
    <definedName name="G5C" localSheetId="12">[11]デバイス!#REF!</definedName>
    <definedName name="G5C" localSheetId="13">#REF!</definedName>
    <definedName name="G5C">[11]デバイス!#REF!</definedName>
    <definedName name="G5D" localSheetId="12">[11]デバイス!#REF!</definedName>
    <definedName name="G5D" localSheetId="13">#REF!</definedName>
    <definedName name="G5D">[11]デバイス!#REF!</definedName>
    <definedName name="G5G" localSheetId="12">[11]デバイス!#REF!</definedName>
    <definedName name="G5G" localSheetId="13">#REF!</definedName>
    <definedName name="G5G">[11]デバイス!#REF!</definedName>
    <definedName name="GEN" localSheetId="12">#REF!</definedName>
    <definedName name="GEN" localSheetId="7">#REF!</definedName>
    <definedName name="GEN" localSheetId="15">#REF!</definedName>
    <definedName name="GEN" localSheetId="13">#REF!</definedName>
    <definedName name="GEN">#REF!</definedName>
    <definedName name="ｇｆｇ" localSheetId="12">#REF!</definedName>
    <definedName name="ｇｆｇ" localSheetId="7">#REF!</definedName>
    <definedName name="ｇｆｇ" localSheetId="15">#REF!</definedName>
    <definedName name="ｇｆｇ">#REF!</definedName>
    <definedName name="GG" localSheetId="12">[5]!GG</definedName>
    <definedName name="GG" localSheetId="7">[5]!GG</definedName>
    <definedName name="GG" localSheetId="15">[5]!GG</definedName>
    <definedName name="GG" localSheetId="13">'現地工事作業者名簿 '!GG</definedName>
    <definedName name="GG">[0]!GG</definedName>
    <definedName name="ggg" localSheetId="12">#REF!</definedName>
    <definedName name="ggg" localSheetId="7">#REF!</definedName>
    <definedName name="ggg" localSheetId="15">#REF!</definedName>
    <definedName name="ggg" localSheetId="13">#REF!</definedName>
    <definedName name="ggg">#REF!</definedName>
    <definedName name="gggg" localSheetId="12">[5]!gggg</definedName>
    <definedName name="gggg" localSheetId="7">[5]!gggg</definedName>
    <definedName name="gggg" localSheetId="15">[5]!gggg</definedName>
    <definedName name="gggg" localSheetId="13">'現地工事作業者名簿 '!gggg</definedName>
    <definedName name="gggg">[0]!gggg</definedName>
    <definedName name="ｇｇｇｇｇ" localSheetId="12">[5]!ｇｇｇｇｇ</definedName>
    <definedName name="ｇｇｇｇｇ" localSheetId="7">[5]!ｇｇｇｇｇ</definedName>
    <definedName name="ｇｇｇｇｇ" localSheetId="15">[5]!ｇｇｇｇｇ</definedName>
    <definedName name="ｇｇｇｇｇ" localSheetId="13">'現地工事作業者名簿 '!ｇｇｇｇｇ</definedName>
    <definedName name="ｇｇｇｇｇ">[0]!ｇｇｇｇｇ</definedName>
    <definedName name="Ｈ" localSheetId="12">#REF!</definedName>
    <definedName name="Ｈ" localSheetId="7">#REF!</definedName>
    <definedName name="Ｈ" localSheetId="15">#REF!</definedName>
    <definedName name="Ｈ" localSheetId="13">#REF!</definedName>
    <definedName name="Ｈ">#REF!</definedName>
    <definedName name="haha" localSheetId="12">[5]!haha</definedName>
    <definedName name="haha" localSheetId="7">[5]!haha</definedName>
    <definedName name="haha" localSheetId="15">[5]!haha</definedName>
    <definedName name="haha" localSheetId="13">'現地工事作業者名簿 '!haha</definedName>
    <definedName name="haha">[0]!haha</definedName>
    <definedName name="Hanbai" localSheetId="12">[20]!Hanbai</definedName>
    <definedName name="Hanbai" localSheetId="13">#REF!</definedName>
    <definedName name="Hanbai">[20]!Hanbai</definedName>
    <definedName name="hanbai2" localSheetId="12">[21]!Hanbai</definedName>
    <definedName name="hanbai2" localSheetId="13">#REF!</definedName>
    <definedName name="hanbai2">[21]!Hanbai</definedName>
    <definedName name="henkou" localSheetId="12" hidden="1">#REF!</definedName>
    <definedName name="henkou" localSheetId="7" hidden="1">#REF!</definedName>
    <definedName name="henkou" localSheetId="15" hidden="1">#REF!</definedName>
    <definedName name="henkou" localSheetId="13" hidden="1">#REF!</definedName>
    <definedName name="henkou" hidden="1">#REF!</definedName>
    <definedName name="HH" localSheetId="12">[5]!HH</definedName>
    <definedName name="HH" localSheetId="7">[5]!HH</definedName>
    <definedName name="HH" localSheetId="15">[5]!HH</definedName>
    <definedName name="HH" localSheetId="13">'現地工事作業者名簿 '!HH</definedName>
    <definedName name="HH">[0]!HH</definedName>
    <definedName name="hhh" localSheetId="12">#REF!</definedName>
    <definedName name="hhh" localSheetId="7">#REF!</definedName>
    <definedName name="hhh" localSheetId="15">#REF!</definedName>
    <definedName name="hhh" localSheetId="13">#REF!</definedName>
    <definedName name="hhh">#REF!</definedName>
    <definedName name="hhhh" localSheetId="12">#REF!</definedName>
    <definedName name="hhhh" localSheetId="7">#REF!</definedName>
    <definedName name="hhhh" localSheetId="15">#REF!</definedName>
    <definedName name="hhhh">#REF!</definedName>
    <definedName name="ｈｈｈｈｈ" localSheetId="12">[5]!ｈｈｈｈｈ</definedName>
    <definedName name="ｈｈｈｈｈ" localSheetId="7">[5]!ｈｈｈｈｈ</definedName>
    <definedName name="ｈｈｈｈｈ" localSheetId="15">[5]!ｈｈｈｈｈ</definedName>
    <definedName name="ｈｈｈｈｈ" localSheetId="13">'現地工事作業者名簿 '!ｈｈｈｈｈ</definedName>
    <definedName name="ｈｈｈｈｈ">[0]!ｈｈｈｈｈ</definedName>
    <definedName name="hi" localSheetId="12">[5]!hi</definedName>
    <definedName name="hi" localSheetId="7">[5]!hi</definedName>
    <definedName name="hi" localSheetId="15">[5]!hi</definedName>
    <definedName name="hi" localSheetId="13">'現地工事作業者名簿 '!hi</definedName>
    <definedName name="hi">[0]!hi</definedName>
    <definedName name="hihi" localSheetId="12">[5]!hihi</definedName>
    <definedName name="hihi" localSheetId="7">[5]!hihi</definedName>
    <definedName name="hihi" localSheetId="15">[5]!hihi</definedName>
    <definedName name="hihi" localSheetId="13">'現地工事作業者名簿 '!hihi</definedName>
    <definedName name="hihi">[0]!hihi</definedName>
    <definedName name="hisa" localSheetId="12">#REF!</definedName>
    <definedName name="hisa" localSheetId="7">#REF!</definedName>
    <definedName name="hisa" localSheetId="15">#REF!</definedName>
    <definedName name="hisa" localSheetId="13">#REF!</definedName>
    <definedName name="hisa">#REF!</definedName>
    <definedName name="HOSOKU" localSheetId="12">[5]!HOSOKU</definedName>
    <definedName name="HOSOKU" localSheetId="7">[5]!HOSOKU</definedName>
    <definedName name="HOSOKU" localSheetId="15">[5]!HOSOKU</definedName>
    <definedName name="HOSOKU" localSheetId="13">'現地工事作業者名簿 '!HOSOKU</definedName>
    <definedName name="HOSOKU">[0]!HOSOKU</definedName>
    <definedName name="HOSOKU2" localSheetId="12">[5]!HOSOKU2</definedName>
    <definedName name="HOSOKU2" localSheetId="7">[5]!HOSOKU2</definedName>
    <definedName name="HOSOKU2" localSheetId="15">[5]!HOSOKU2</definedName>
    <definedName name="HOSOKU2" localSheetId="13">'現地工事作業者名簿 '!HOSOKU2</definedName>
    <definedName name="HOSOKU2">[0]!HOSOKU2</definedName>
    <definedName name="huhu" localSheetId="12">[5]!huhu</definedName>
    <definedName name="huhu" localSheetId="7">[5]!huhu</definedName>
    <definedName name="huhu" localSheetId="15">[5]!huhu</definedName>
    <definedName name="huhu" localSheetId="13">'現地工事作業者名簿 '!huhu</definedName>
    <definedName name="huhu">[0]!huhu</definedName>
    <definedName name="I" localSheetId="12">#REF!</definedName>
    <definedName name="I" localSheetId="7">#REF!</definedName>
    <definedName name="I" localSheetId="15">#REF!</definedName>
    <definedName name="I" localSheetId="13">#REF!</definedName>
    <definedName name="I">#REF!</definedName>
    <definedName name="I__C輸入設備" localSheetId="12">#REF!</definedName>
    <definedName name="I__C輸入設備" localSheetId="7">#REF!</definedName>
    <definedName name="I__C輸入設備" localSheetId="15">#REF!</definedName>
    <definedName name="I__C輸入設備">#REF!</definedName>
    <definedName name="I_C" localSheetId="12">#REF!</definedName>
    <definedName name="I_C" localSheetId="7">#REF!</definedName>
    <definedName name="I_C" localSheetId="15">#REF!</definedName>
    <definedName name="I_C">#REF!</definedName>
    <definedName name="II" localSheetId="12">[5]!II</definedName>
    <definedName name="II" localSheetId="7">[5]!II</definedName>
    <definedName name="II" localSheetId="15">[5]!II</definedName>
    <definedName name="II" localSheetId="13">'現地工事作業者名簿 '!II</definedName>
    <definedName name="II">[0]!II</definedName>
    <definedName name="iii" localSheetId="12">[5]!iii</definedName>
    <definedName name="iii" localSheetId="7">[5]!iii</definedName>
    <definedName name="iii" localSheetId="15">[5]!iii</definedName>
    <definedName name="iii" localSheetId="13">'現地工事作業者名簿 '!iii</definedName>
    <definedName name="iii">[0]!iii</definedName>
    <definedName name="iiii" localSheetId="12">#REF!</definedName>
    <definedName name="iiii" localSheetId="7">#REF!</definedName>
    <definedName name="iiii" localSheetId="15">#REF!</definedName>
    <definedName name="iiii" localSheetId="13">#REF!</definedName>
    <definedName name="iiii">#REF!</definedName>
    <definedName name="iiiii" localSheetId="12">[5]!iiiii</definedName>
    <definedName name="iiiii" localSheetId="7">[5]!iiiii</definedName>
    <definedName name="iiiii" localSheetId="15">[5]!iiiii</definedName>
    <definedName name="iiiii" localSheetId="13">'現地工事作業者名簿 '!iiiii</definedName>
    <definedName name="iiiii">[0]!iiiii</definedName>
    <definedName name="iiiiii" localSheetId="12">#REF!</definedName>
    <definedName name="iiiiii" localSheetId="7">#REF!</definedName>
    <definedName name="iiiiii" localSheetId="15">#REF!</definedName>
    <definedName name="iiiiii" localSheetId="13">#REF!</definedName>
    <definedName name="iiiiii">#REF!</definedName>
    <definedName name="iiiiiiii" localSheetId="12">[5]!iiiiiiii</definedName>
    <definedName name="iiiiiiii" localSheetId="7">[5]!iiiiiiii</definedName>
    <definedName name="iiiiiiii" localSheetId="15">[5]!iiiiiiii</definedName>
    <definedName name="iiiiiiii" localSheetId="13">'現地工事作業者名簿 '!iiiiiiii</definedName>
    <definedName name="iiiiiiii">[0]!iiiiiiii</definedName>
    <definedName name="iiiiiiiii" localSheetId="12">#REF!</definedName>
    <definedName name="iiiiiiiii" localSheetId="7">#REF!</definedName>
    <definedName name="iiiiiiiii" localSheetId="15">#REF!</definedName>
    <definedName name="iiiiiiiii" localSheetId="13">#REF!</definedName>
    <definedName name="iiiiiiiii">#REF!</definedName>
    <definedName name="iiiiiiiiiiiii" localSheetId="12">#REF!</definedName>
    <definedName name="iiiiiiiiiiiii" localSheetId="7">#REF!</definedName>
    <definedName name="iiiiiiiiiiiii" localSheetId="15">#REF!</definedName>
    <definedName name="iiiiiiiiiiiii">#REF!</definedName>
    <definedName name="iiiiiiiiiiiiiiiii" localSheetId="12">#REF!</definedName>
    <definedName name="iiiiiiiiiiiiiiiii" localSheetId="7">#REF!</definedName>
    <definedName name="iiiiiiiiiiiiiiiii" localSheetId="15">#REF!</definedName>
    <definedName name="iiiiiiiiiiiiiiiii">#REF!</definedName>
    <definedName name="Ｊ">#REF!</definedName>
    <definedName name="J11A" localSheetId="12">[6]合計!#REF!</definedName>
    <definedName name="J11A" localSheetId="13">#REF!</definedName>
    <definedName name="J11A">[6]合計!#REF!</definedName>
    <definedName name="j11c" localSheetId="12">[6]B0822!#REF!</definedName>
    <definedName name="j11c" localSheetId="13">#REF!</definedName>
    <definedName name="j11c">[6]B0822!#REF!</definedName>
    <definedName name="J11F" localSheetId="12">[6]B0832!#REF!</definedName>
    <definedName name="J11F" localSheetId="13">#REF!</definedName>
    <definedName name="J11F">[6]B0832!#REF!</definedName>
    <definedName name="J11G" localSheetId="12">[6]B0833!#REF!</definedName>
    <definedName name="J11G" localSheetId="13">#REF!</definedName>
    <definedName name="J11G">[6]B0833!#REF!</definedName>
    <definedName name="J11J" localSheetId="12">[6]B0852!#REF!</definedName>
    <definedName name="J11J" localSheetId="13">#REF!</definedName>
    <definedName name="J11J">[6]B0852!#REF!</definedName>
    <definedName name="J11K" localSheetId="12">[6]B0855!#REF!</definedName>
    <definedName name="J11K" localSheetId="13">#REF!</definedName>
    <definedName name="J11K">[6]B0855!#REF!</definedName>
    <definedName name="J11L" localSheetId="12">[6]B0860!#REF!</definedName>
    <definedName name="J11L" localSheetId="13">#REF!</definedName>
    <definedName name="J11L">[6]B0860!#REF!</definedName>
    <definedName name="J11M" localSheetId="12">#REF!</definedName>
    <definedName name="J11M" localSheetId="7">#REF!</definedName>
    <definedName name="J11M" localSheetId="15">#REF!</definedName>
    <definedName name="J11M" localSheetId="13">#REF!</definedName>
    <definedName name="J11M">#REF!</definedName>
    <definedName name="J4A" localSheetId="12">#REF!</definedName>
    <definedName name="J4A" localSheetId="7">#REF!</definedName>
    <definedName name="J4A" localSheetId="15">#REF!</definedName>
    <definedName name="J4A">#REF!</definedName>
    <definedName name="J4C" localSheetId="12">[6]B0822!#REF!</definedName>
    <definedName name="J4C" localSheetId="7">[6]B0822!#REF!</definedName>
    <definedName name="J4C" localSheetId="15">[6]B0822!#REF!</definedName>
    <definedName name="J4C" localSheetId="13">#REF!</definedName>
    <definedName name="J4C">[6]B0822!#REF!</definedName>
    <definedName name="J4F" localSheetId="12">[6]B0832!#REF!</definedName>
    <definedName name="J4F" localSheetId="7">[6]B0832!#REF!</definedName>
    <definedName name="J4F" localSheetId="15">[6]B0832!#REF!</definedName>
    <definedName name="J4F" localSheetId="13">#REF!</definedName>
    <definedName name="J4F">[6]B0832!#REF!</definedName>
    <definedName name="J4G" localSheetId="12">[6]B0833!#REF!</definedName>
    <definedName name="J4G" localSheetId="13">#REF!</definedName>
    <definedName name="J4G">[6]B0833!#REF!</definedName>
    <definedName name="J4H" localSheetId="12">[6]B0834!#REF!</definedName>
    <definedName name="J4H" localSheetId="13">#REF!</definedName>
    <definedName name="J4H">[6]B0834!#REF!</definedName>
    <definedName name="J4J" localSheetId="12">[6]B0852!#REF!</definedName>
    <definedName name="J4J" localSheetId="13">#REF!</definedName>
    <definedName name="J4J">[6]B0852!#REF!</definedName>
    <definedName name="J4K" localSheetId="12">[6]B0855!#REF!</definedName>
    <definedName name="J4K" localSheetId="13">#REF!</definedName>
    <definedName name="J4K">[6]B0855!#REF!</definedName>
    <definedName name="J4L" localSheetId="12">[6]B0860!#REF!</definedName>
    <definedName name="J4L" localSheetId="13">#REF!</definedName>
    <definedName name="J4L">[6]B0860!#REF!</definedName>
    <definedName name="j5a" localSheetId="12">[6]B0810!#REF!</definedName>
    <definedName name="j5a" localSheetId="13">#REF!</definedName>
    <definedName name="j5a">[6]B0810!#REF!</definedName>
    <definedName name="j5b" localSheetId="12">[6]B0820!#REF!</definedName>
    <definedName name="j5b" localSheetId="13">#REF!</definedName>
    <definedName name="j5b">[6]B0820!#REF!</definedName>
    <definedName name="j5c" localSheetId="12">[6]B0822!#REF!</definedName>
    <definedName name="j5c" localSheetId="13">#REF!</definedName>
    <definedName name="j5c">[6]B0822!#REF!</definedName>
    <definedName name="j5f" localSheetId="12">[6]B0832!#REF!</definedName>
    <definedName name="j5f" localSheetId="13">#REF!</definedName>
    <definedName name="j5f">[6]B0832!#REF!</definedName>
    <definedName name="j5g" localSheetId="12">[6]B0833!#REF!</definedName>
    <definedName name="j5g" localSheetId="13">#REF!</definedName>
    <definedName name="j5g">[6]B0833!#REF!</definedName>
    <definedName name="j5h" localSheetId="12">[6]B0834!#REF!</definedName>
    <definedName name="j5h" localSheetId="13">#REF!</definedName>
    <definedName name="j5h">[6]B0834!#REF!</definedName>
    <definedName name="j5j" localSheetId="12">[6]B0852!#REF!</definedName>
    <definedName name="j5j" localSheetId="13">#REF!</definedName>
    <definedName name="j5j">[6]B0852!#REF!</definedName>
    <definedName name="j5k" localSheetId="12">[6]B0855!#REF!</definedName>
    <definedName name="j5k" localSheetId="13">#REF!</definedName>
    <definedName name="j5k">[6]B0855!#REF!</definedName>
    <definedName name="j5l" localSheetId="12">[6]B0860!#REF!</definedName>
    <definedName name="j5l" localSheetId="13">#REF!</definedName>
    <definedName name="j5l">[6]B0860!#REF!</definedName>
    <definedName name="J6A" localSheetId="12">[6]B0810!#REF!</definedName>
    <definedName name="J6A" localSheetId="13">#REF!</definedName>
    <definedName name="J6A">[6]B0810!#REF!</definedName>
    <definedName name="j6b" localSheetId="12">[6]B0820!#REF!</definedName>
    <definedName name="j6b" localSheetId="13">#REF!</definedName>
    <definedName name="j6b">[6]B0820!#REF!</definedName>
    <definedName name="j6c" localSheetId="12">[6]B0822!#REF!</definedName>
    <definedName name="j6c" localSheetId="13">#REF!</definedName>
    <definedName name="j6c">[6]B0822!#REF!</definedName>
    <definedName name="j6f" localSheetId="12">[6]B0832!#REF!</definedName>
    <definedName name="j6f" localSheetId="13">#REF!</definedName>
    <definedName name="j6f">[6]B0832!#REF!</definedName>
    <definedName name="j6g" localSheetId="12">[6]B0833!#REF!</definedName>
    <definedName name="j6g" localSheetId="13">#REF!</definedName>
    <definedName name="j6g">[6]B0833!#REF!</definedName>
    <definedName name="j6h" localSheetId="12">[6]B0834!#REF!</definedName>
    <definedName name="j6h" localSheetId="13">#REF!</definedName>
    <definedName name="j6h">[6]B0834!#REF!</definedName>
    <definedName name="j6j" localSheetId="12">[6]B0852!#REF!</definedName>
    <definedName name="j6j" localSheetId="13">#REF!</definedName>
    <definedName name="j6j">[6]B0852!#REF!</definedName>
    <definedName name="j6k" localSheetId="12">[6]B0855!#REF!</definedName>
    <definedName name="j6k" localSheetId="13">#REF!</definedName>
    <definedName name="j6k">[6]B0855!#REF!</definedName>
    <definedName name="j6l" localSheetId="12">[6]B0860!#REF!</definedName>
    <definedName name="j6l" localSheetId="13">#REF!</definedName>
    <definedName name="j6l">[6]B0860!#REF!</definedName>
    <definedName name="J6M" localSheetId="12">#REF!</definedName>
    <definedName name="J6M" localSheetId="7">#REF!</definedName>
    <definedName name="J6M" localSheetId="15">#REF!</definedName>
    <definedName name="J6M" localSheetId="13">#REF!</definedName>
    <definedName name="J6M">#REF!</definedName>
    <definedName name="J7A" localSheetId="12">[6]B0810!#REF!</definedName>
    <definedName name="J7A" localSheetId="7">[6]B0810!#REF!</definedName>
    <definedName name="J7A" localSheetId="15">[6]B0810!#REF!</definedName>
    <definedName name="J7A" localSheetId="13">#REF!</definedName>
    <definedName name="J7A">[6]B0810!#REF!</definedName>
    <definedName name="j7b" localSheetId="12">[6]B0820!#REF!</definedName>
    <definedName name="j7b" localSheetId="7">[6]B0820!#REF!</definedName>
    <definedName name="j7b" localSheetId="13">#REF!</definedName>
    <definedName name="j7b">[6]B0820!#REF!</definedName>
    <definedName name="j7c" localSheetId="12">[6]B0822!#REF!</definedName>
    <definedName name="j7c" localSheetId="13">#REF!</definedName>
    <definedName name="j7c">[6]B0822!#REF!</definedName>
    <definedName name="J8A" localSheetId="12">[6]B0810!#REF!</definedName>
    <definedName name="J8A" localSheetId="13">#REF!</definedName>
    <definedName name="J8A">[6]B0810!#REF!</definedName>
    <definedName name="J9A" localSheetId="12">[6]B0810!#REF!</definedName>
    <definedName name="J9A" localSheetId="13">#REF!</definedName>
    <definedName name="J9A">[6]B0810!#REF!</definedName>
    <definedName name="J9B" localSheetId="12">[6]B0820!#REF!</definedName>
    <definedName name="J9B" localSheetId="13">#REF!</definedName>
    <definedName name="J9B">[6]B0820!#REF!</definedName>
    <definedName name="JANUARY" localSheetId="12">[5]!JANUARY</definedName>
    <definedName name="JANUARY" localSheetId="7">[5]!JANUARY</definedName>
    <definedName name="JANUARY" localSheetId="15">[5]!JANUARY</definedName>
    <definedName name="JANUARY" localSheetId="13">'現地工事作業者名簿 '!JANUARY</definedName>
    <definedName name="JANUARY">[0]!JANUARY</definedName>
    <definedName name="JJ" localSheetId="12">#REF!</definedName>
    <definedName name="JJ" localSheetId="7">#REF!</definedName>
    <definedName name="JJ" localSheetId="15">#REF!</definedName>
    <definedName name="JJ" localSheetId="13">#REF!</definedName>
    <definedName name="JJ">#REF!</definedName>
    <definedName name="jjjj" localSheetId="12">#REF!</definedName>
    <definedName name="jjjj" localSheetId="7">#REF!</definedName>
    <definedName name="jjjj" localSheetId="15">#REF!</definedName>
    <definedName name="jjjj">#REF!</definedName>
    <definedName name="ｊｊｊｊｊ" localSheetId="12">[5]!ｊｊｊｊｊ</definedName>
    <definedName name="ｊｊｊｊｊ" localSheetId="7">[5]!ｊｊｊｊｊ</definedName>
    <definedName name="ｊｊｊｊｊ" localSheetId="15">[5]!ｊｊｊｊｊ</definedName>
    <definedName name="ｊｊｊｊｊ" localSheetId="13">'現地工事作業者名簿 '!ｊｊｊｊｊ</definedName>
    <definedName name="ｊｊｊｊｊ">[0]!ｊｊｊｊｊ</definedName>
    <definedName name="ＪＴＥＫＴ機番" localSheetId="12">[22]リスト!#REF!</definedName>
    <definedName name="ＪＴＥＫＴ機番" localSheetId="7">[22]リスト!#REF!</definedName>
    <definedName name="ＪＴＥＫＴ機番" localSheetId="13">#REF!</definedName>
    <definedName name="ＪＴＥＫＴ機番">[22]リスト!#REF!</definedName>
    <definedName name="JU" localSheetId="12">[5]!JU</definedName>
    <definedName name="JU" localSheetId="7">[5]!JU</definedName>
    <definedName name="JU" localSheetId="15">[5]!JU</definedName>
    <definedName name="JU" localSheetId="13">'現地工事作業者名簿 '!JU</definedName>
    <definedName name="JU">[0]!JU</definedName>
    <definedName name="JULY" localSheetId="12">[5]!JULY</definedName>
    <definedName name="JULY" localSheetId="7">[5]!JULY</definedName>
    <definedName name="JULY" localSheetId="15">[5]!JULY</definedName>
    <definedName name="JULY" localSheetId="13">'現地工事作業者名簿 '!JULY</definedName>
    <definedName name="JULY">[0]!JULY</definedName>
    <definedName name="JUNE" localSheetId="12">[5]!JUNE</definedName>
    <definedName name="JUNE" localSheetId="7">[5]!JUNE</definedName>
    <definedName name="JUNE" localSheetId="15">[5]!JUNE</definedName>
    <definedName name="JUNE" localSheetId="13">'現地工事作業者名簿 '!JUNE</definedName>
    <definedName name="JUNE">[0]!JUNE</definedName>
    <definedName name="Ｋ" localSheetId="12">'[23](4)設備計画'!#REF!</definedName>
    <definedName name="Ｋ" localSheetId="7">'[23](4)設備計画'!#REF!</definedName>
    <definedName name="Ｋ" localSheetId="15">'[23](4)設備計画'!#REF!</definedName>
    <definedName name="Ｋ" localSheetId="13">#REF!</definedName>
    <definedName name="Ｋ">'[23](4)設備計画'!#REF!</definedName>
    <definedName name="K0H" localSheetId="12">[6]合計!#REF!</definedName>
    <definedName name="K0H" localSheetId="7">[6]合計!#REF!</definedName>
    <definedName name="K0H" localSheetId="15">[6]合計!#REF!</definedName>
    <definedName name="K0H" localSheetId="13">#REF!</definedName>
    <definedName name="K0H">[6]合計!#REF!</definedName>
    <definedName name="K4A" localSheetId="12">[11]COMS!#REF!</definedName>
    <definedName name="K4A" localSheetId="7">[11]COMS!#REF!</definedName>
    <definedName name="K4A" localSheetId="15">[11]COMS!#REF!</definedName>
    <definedName name="K4A" localSheetId="13">#REF!</definedName>
    <definedName name="K4A">[11]COMS!#REF!</definedName>
    <definedName name="K4B" localSheetId="12">[11]デバイス!#REF!</definedName>
    <definedName name="K4B" localSheetId="7">[11]デバイス!#REF!</definedName>
    <definedName name="K4B" localSheetId="15">[11]デバイス!#REF!</definedName>
    <definedName name="K4B" localSheetId="13">#REF!</definedName>
    <definedName name="K4B">[11]デバイス!#REF!</definedName>
    <definedName name="K4C" localSheetId="12">[11]プロセス!#REF!</definedName>
    <definedName name="K4C" localSheetId="15">[11]プロセス!#REF!</definedName>
    <definedName name="K4C" localSheetId="13">#REF!</definedName>
    <definedName name="K4C">[11]プロセス!#REF!</definedName>
    <definedName name="K4H" localSheetId="12">[6]合計!#REF!</definedName>
    <definedName name="K4H" localSheetId="13">#REF!</definedName>
    <definedName name="K4H">[6]合計!#REF!</definedName>
    <definedName name="kaka" localSheetId="12">[5]!kaka</definedName>
    <definedName name="kaka" localSheetId="7">[5]!kaka</definedName>
    <definedName name="kaka" localSheetId="15">[5]!kaka</definedName>
    <definedName name="kaka" localSheetId="13">'現地工事作業者名簿 '!kaka</definedName>
    <definedName name="kaka">[0]!kaka</definedName>
    <definedName name="KAKBDOM" localSheetId="12">#REF!</definedName>
    <definedName name="KAKBDOM" localSheetId="7">#REF!</definedName>
    <definedName name="KAKBDOM" localSheetId="15">#REF!</definedName>
    <definedName name="KAKBDOM" localSheetId="13">#REF!</definedName>
    <definedName name="KAKBDOM">#REF!</definedName>
    <definedName name="KAKU1" localSheetId="12">#REF!</definedName>
    <definedName name="KAKU1" localSheetId="7">#REF!</definedName>
    <definedName name="KAKU1" localSheetId="15">#REF!</definedName>
    <definedName name="KAKU1">#REF!</definedName>
    <definedName name="KAKU2" localSheetId="12">#REF!</definedName>
    <definedName name="KAKU2" localSheetId="7">#REF!</definedName>
    <definedName name="KAKU2" localSheetId="15">#REF!</definedName>
    <definedName name="KAKU2">#REF!</definedName>
    <definedName name="KAKU3">#REF!</definedName>
    <definedName name="KAKUB">#REF!</definedName>
    <definedName name="keke" localSheetId="12">[5]!keke</definedName>
    <definedName name="keke" localSheetId="7">[5]!keke</definedName>
    <definedName name="keke" localSheetId="15">[5]!keke</definedName>
    <definedName name="keke" localSheetId="13">'現地工事作業者名簿 '!keke</definedName>
    <definedName name="keke">[0]!keke</definedName>
    <definedName name="ki" localSheetId="12">#REF!</definedName>
    <definedName name="ki" localSheetId="7">#REF!</definedName>
    <definedName name="ki" localSheetId="15">#REF!</definedName>
    <definedName name="ki" localSheetId="13">#REF!</definedName>
    <definedName name="ki">#REF!</definedName>
    <definedName name="kiki" localSheetId="12">[5]!kiki</definedName>
    <definedName name="kiki" localSheetId="7">[5]!kiki</definedName>
    <definedName name="kiki" localSheetId="15">[5]!kiki</definedName>
    <definedName name="kiki" localSheetId="13">'現地工事作業者名簿 '!kiki</definedName>
    <definedName name="kiki">[0]!kiki</definedName>
    <definedName name="KIO" localSheetId="12">'[24](4)設備計画'!#REF!</definedName>
    <definedName name="KIO" localSheetId="7">'[24](4)設備計画'!#REF!</definedName>
    <definedName name="KIO" localSheetId="15">'[24](4)設備計画'!#REF!</definedName>
    <definedName name="KIO" localSheetId="13">#REF!</definedName>
    <definedName name="KIO">'[24](4)設備計画'!#REF!</definedName>
    <definedName name="KK" localSheetId="12">[5]!KK</definedName>
    <definedName name="KK" localSheetId="7">[5]!KK</definedName>
    <definedName name="KK" localSheetId="15">[5]!KK</definedName>
    <definedName name="KK" localSheetId="13">'現地工事作業者名簿 '!KK</definedName>
    <definedName name="KK">[0]!KK</definedName>
    <definedName name="KKK" localSheetId="12">[5]!KKK</definedName>
    <definedName name="KKK" localSheetId="7">[5]!KKK</definedName>
    <definedName name="KKK" localSheetId="15">[5]!KKK</definedName>
    <definedName name="KKK" localSheetId="13">'現地工事作業者名簿 '!KKK</definedName>
    <definedName name="KKK">[0]!KKK</definedName>
    <definedName name="ｋｋｋｋｋ" localSheetId="12">[5]!ｋｋｋｋｋ</definedName>
    <definedName name="ｋｋｋｋｋ" localSheetId="7">[5]!ｋｋｋｋｋ</definedName>
    <definedName name="ｋｋｋｋｋ" localSheetId="15">[5]!ｋｋｋｋｋ</definedName>
    <definedName name="ｋｋｋｋｋ" localSheetId="13">'現地工事作業者名簿 '!ｋｋｋｋｋ</definedName>
    <definedName name="ｋｋｋｋｋ">[0]!ｋｋｋｋｋ</definedName>
    <definedName name="KO" localSheetId="12">[5]!KO</definedName>
    <definedName name="KO" localSheetId="7">[5]!KO</definedName>
    <definedName name="KO" localSheetId="15">[5]!KO</definedName>
    <definedName name="KO" localSheetId="13">'現地工事作業者名簿 '!KO</definedName>
    <definedName name="KO">[0]!KO</definedName>
    <definedName name="koko" localSheetId="12">[5]!koko</definedName>
    <definedName name="koko" localSheetId="7">[5]!koko</definedName>
    <definedName name="koko" localSheetId="15">[5]!koko</definedName>
    <definedName name="koko" localSheetId="13">'現地工事作業者名簿 '!koko</definedName>
    <definedName name="koko">[0]!koko</definedName>
    <definedName name="KOXZ" localSheetId="12">[5]!KOXZ</definedName>
    <definedName name="KOXZ" localSheetId="7">[5]!KOXZ</definedName>
    <definedName name="KOXZ" localSheetId="15">[5]!KOXZ</definedName>
    <definedName name="KOXZ" localSheetId="13">'現地工事作業者名簿 '!KOXZ</definedName>
    <definedName name="KOXZ">[0]!KOXZ</definedName>
    <definedName name="kuku" localSheetId="12">[5]!kuku</definedName>
    <definedName name="kuku" localSheetId="7">[5]!kuku</definedName>
    <definedName name="kuku" localSheetId="15">[5]!kuku</definedName>
    <definedName name="kuku" localSheetId="13">'現地工事作業者名簿 '!kuku</definedName>
    <definedName name="kuku">[0]!kuku</definedName>
    <definedName name="KUMBDM" localSheetId="12">#REF!</definedName>
    <definedName name="KUMBDM" localSheetId="7">#REF!</definedName>
    <definedName name="KUMBDM" localSheetId="15">#REF!</definedName>
    <definedName name="KUMBDM" localSheetId="13">#REF!</definedName>
    <definedName name="KUMBDM">#REF!</definedName>
    <definedName name="KUMI1" localSheetId="12">#REF!</definedName>
    <definedName name="KUMI1" localSheetId="7">#REF!</definedName>
    <definedName name="KUMI1" localSheetId="15">#REF!</definedName>
    <definedName name="KUMI1">#REF!</definedName>
    <definedName name="KUMI3" localSheetId="12">#REF!</definedName>
    <definedName name="KUMI3" localSheetId="7">#REF!</definedName>
    <definedName name="KUMI3" localSheetId="15">#REF!</definedName>
    <definedName name="KUMI3">#REF!</definedName>
    <definedName name="KUMIB">#REF!</definedName>
    <definedName name="KUO" localSheetId="12">[25]日数時間!$C$7:$J$30</definedName>
    <definedName name="KUO" localSheetId="13">#REF!</definedName>
    <definedName name="KUO">[25]日数時間!$C$7:$J$30</definedName>
    <definedName name="Ｌ" localSheetId="12">#REF!</definedName>
    <definedName name="Ｌ" localSheetId="7">#REF!</definedName>
    <definedName name="Ｌ" localSheetId="15">#REF!</definedName>
    <definedName name="Ｌ" localSheetId="13">#REF!</definedName>
    <definedName name="Ｌ">#REF!</definedName>
    <definedName name="LL" localSheetId="12">[5]!LL</definedName>
    <definedName name="LL" localSheetId="7">[5]!LL</definedName>
    <definedName name="LL" localSheetId="15">[5]!LL</definedName>
    <definedName name="LL" localSheetId="13">'現地工事作業者名簿 '!LL</definedName>
    <definedName name="LL">[0]!LL</definedName>
    <definedName name="LLL" localSheetId="12">[25]日数時間!$C$7:$J$30</definedName>
    <definedName name="LLL" localSheetId="13">#REF!</definedName>
    <definedName name="LLL">[25]日数時間!$C$7:$J$30</definedName>
    <definedName name="llll" localSheetId="12">#REF!</definedName>
    <definedName name="llll" localSheetId="7">#REF!</definedName>
    <definedName name="llll" localSheetId="15">#REF!</definedName>
    <definedName name="llll" localSheetId="13">#REF!</definedName>
    <definedName name="llll">#REF!</definedName>
    <definedName name="ｌｌｌｌｌ" localSheetId="12">[5]!ｌｌｌｌｌ</definedName>
    <definedName name="ｌｌｌｌｌ" localSheetId="7">[5]!ｌｌｌｌｌ</definedName>
    <definedName name="ｌｌｌｌｌ" localSheetId="15">[5]!ｌｌｌｌｌ</definedName>
    <definedName name="ｌｌｌｌｌ" localSheetId="13">'現地工事作業者名簿 '!ｌｌｌｌｌ</definedName>
    <definedName name="ｌｌｌｌｌ">[0]!ｌｌｌｌｌ</definedName>
    <definedName name="LQFP256_□28" localSheetId="12">[5]!LQFP256_□28</definedName>
    <definedName name="LQFP256_□28" localSheetId="7">[5]!LQFP256_□28</definedName>
    <definedName name="LQFP256_□28" localSheetId="15">[5]!LQFP256_□28</definedName>
    <definedName name="LQFP256_□28" localSheetId="13">'現地工事作業者名簿 '!LQFP256_□28</definedName>
    <definedName name="LQFP256_□28">[0]!LQFP256_□28</definedName>
    <definedName name="LS単価表" localSheetId="12">[26]【ダミー】適用単価!#REF!</definedName>
    <definedName name="LS単価表" localSheetId="7">[26]【ダミー】適用単価!#REF!</definedName>
    <definedName name="LS単価表" localSheetId="15">[26]【ダミー】適用単価!#REF!</definedName>
    <definedName name="LS単価表" localSheetId="13">#REF!</definedName>
    <definedName name="LS単価表">[26]【ダミー】適用単価!#REF!</definedName>
    <definedName name="LT" localSheetId="12">#REF!</definedName>
    <definedName name="LT" localSheetId="7">#REF!</definedName>
    <definedName name="LT" localSheetId="15">#REF!</definedName>
    <definedName name="LT" localSheetId="13">#REF!</definedName>
    <definedName name="LT">#REF!</definedName>
    <definedName name="ｍ" localSheetId="12">[5]!ｍ</definedName>
    <definedName name="ｍ" localSheetId="7">[5]!ｍ</definedName>
    <definedName name="ｍ" localSheetId="15">[5]!ｍ</definedName>
    <definedName name="ｍ" localSheetId="13">'現地工事作業者名簿 '!ｍ</definedName>
    <definedName name="ｍ">[0]!ｍ</definedName>
    <definedName name="MACROP" localSheetId="12">#REF!</definedName>
    <definedName name="MACROP" localSheetId="7">#REF!</definedName>
    <definedName name="MACROP" localSheetId="15">#REF!</definedName>
    <definedName name="MACROP" localSheetId="13">#REF!</definedName>
    <definedName name="MACROP">#REF!</definedName>
    <definedName name="MARCH" localSheetId="12">[5]!MARCH</definedName>
    <definedName name="MARCH" localSheetId="7">[5]!MARCH</definedName>
    <definedName name="MARCH" localSheetId="15">[5]!MARCH</definedName>
    <definedName name="MARCH" localSheetId="13">'現地工事作業者名簿 '!MARCH</definedName>
    <definedName name="MARCH">[0]!MARCH</definedName>
    <definedName name="MAY" localSheetId="12">[5]!MAY</definedName>
    <definedName name="MAY" localSheetId="7">[5]!MAY</definedName>
    <definedName name="MAY" localSheetId="15">[5]!MAY</definedName>
    <definedName name="MAY" localSheetId="13">'現地工事作業者名簿 '!MAY</definedName>
    <definedName name="MAY">[0]!MAY</definedName>
    <definedName name="mdl売上入力.キャンセルClick" localSheetId="12">[5]!mdl売上入力.キャンセルClick</definedName>
    <definedName name="mdl売上入力.キャンセルClick" localSheetId="7">[5]!mdl売上入力.キャンセルClick</definedName>
    <definedName name="mdl売上入力.キャンセルClick" localSheetId="15">[5]!mdl売上入力.キャンセルClick</definedName>
    <definedName name="mdl売上入力.キャンセルClick" localSheetId="13">'現地工事作業者名簿 '!mdl売上入力.キャンセルClick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 localSheetId="7">[5]!mdl売上入力.終了Click</definedName>
    <definedName name="mdl売上入力.終了Click" localSheetId="15">[5]!mdl売上入力.終了Click</definedName>
    <definedName name="mdl売上入力.終了Click" localSheetId="13">'現地工事作業者名簿 '!mdl売上入力.終了Click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 localSheetId="7">[5]!mdl売上入力.商品コｰドChange1</definedName>
    <definedName name="mdl売上入力.商品コｰドChange1" localSheetId="15">[5]!mdl売上入力.商品コｰドChange1</definedName>
    <definedName name="mdl売上入力.商品コｰドChange1" localSheetId="13">'現地工事作業者名簿 '!mdl売上入力.商品コｰドChange1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 localSheetId="7">[5]!mdl売上入力.商品コｰドChange2</definedName>
    <definedName name="mdl売上入力.商品コｰドChange2" localSheetId="15">[5]!mdl売上入力.商品コｰドChange2</definedName>
    <definedName name="mdl売上入力.商品コｰドChange2" localSheetId="13">'現地工事作業者名簿 '!mdl売上入力.商品コｰドChange2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 localSheetId="7">[5]!mdl売上入力.商品コｰドChange3</definedName>
    <definedName name="mdl売上入力.商品コｰドChange3" localSheetId="15">[5]!mdl売上入力.商品コｰドChange3</definedName>
    <definedName name="mdl売上入力.商品コｰドChange3" localSheetId="13">'現地工事作業者名簿 '!mdl売上入力.商品コｰドChange3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 localSheetId="7">[5]!mdl売上入力.商品コｰドChange4</definedName>
    <definedName name="mdl売上入力.商品コｰドChange4" localSheetId="15">[5]!mdl売上入力.商品コｰドChange4</definedName>
    <definedName name="mdl売上入力.商品コｰドChange4" localSheetId="13">'現地工事作業者名簿 '!mdl売上入力.商品コｰドChange4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 localSheetId="7">[5]!mdl売上入力.商品名Change1</definedName>
    <definedName name="mdl売上入力.商品名Change1" localSheetId="15">[5]!mdl売上入力.商品名Change1</definedName>
    <definedName name="mdl売上入力.商品名Change1" localSheetId="13">'現地工事作業者名簿 '!mdl売上入力.商品名Change1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 localSheetId="7">[5]!mdl売上入力.商品名Change2</definedName>
    <definedName name="mdl売上入力.商品名Change2" localSheetId="15">[5]!mdl売上入力.商品名Change2</definedName>
    <definedName name="mdl売上入力.商品名Change2" localSheetId="13">'現地工事作業者名簿 '!mdl売上入力.商品名Change2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 localSheetId="7">[5]!mdl売上入力.商品名Change3</definedName>
    <definedName name="mdl売上入力.商品名Change3" localSheetId="15">[5]!mdl売上入力.商品名Change3</definedName>
    <definedName name="mdl売上入力.商品名Change3" localSheetId="13">'現地工事作業者名簿 '!mdl売上入力.商品名Change3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 localSheetId="7">[5]!mdl売上入力.商品名Change4</definedName>
    <definedName name="mdl売上入力.商品名Change4" localSheetId="15">[5]!mdl売上入力.商品名Change4</definedName>
    <definedName name="mdl売上入力.商品名Change4" localSheetId="13">'現地工事作業者名簿 '!mdl売上入力.商品名Change4</definedName>
    <definedName name="mdl売上入力.商品名Change4">[0]!mdl売上入力.商品名Change4</definedName>
    <definedName name="mdl売上入力.追加Click" localSheetId="12">[5]!mdl売上入力.追加Click</definedName>
    <definedName name="mdl売上入力.追加Click" localSheetId="7">[5]!mdl売上入力.追加Click</definedName>
    <definedName name="mdl売上入力.追加Click" localSheetId="15">[5]!mdl売上入力.追加Click</definedName>
    <definedName name="mdl売上入力.追加Click" localSheetId="13">'現地工事作業者名簿 '!mdl売上入力.追加Click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 localSheetId="7">[5]!mdl売上入力.得意先コｰドChange</definedName>
    <definedName name="mdl売上入力.得意先コｰドChange" localSheetId="15">[5]!mdl売上入力.得意先コｰドChange</definedName>
    <definedName name="mdl売上入力.得意先コｰドChange" localSheetId="13">'現地工事作業者名簿 '!mdl売上入力.得意先コｰドChange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 localSheetId="7">[5]!mdl売上入力.得意先名Change</definedName>
    <definedName name="mdl売上入力.得意先名Change" localSheetId="15">[5]!mdl売上入力.得意先名Change</definedName>
    <definedName name="mdl売上入力.得意先名Change" localSheetId="13">'現地工事作業者名簿 '!mdl売上入力.得意先名Change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 localSheetId="7">[5]!mdl売上入力.売上額計算1</definedName>
    <definedName name="mdl売上入力.売上額計算1" localSheetId="15">[5]!mdl売上入力.売上額計算1</definedName>
    <definedName name="mdl売上入力.売上額計算1" localSheetId="13">'現地工事作業者名簿 '!mdl売上入力.売上額計算1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 localSheetId="7">[5]!mdl売上入力.売上額計算2</definedName>
    <definedName name="mdl売上入力.売上額計算2" localSheetId="15">[5]!mdl売上入力.売上額計算2</definedName>
    <definedName name="mdl売上入力.売上額計算2" localSheetId="13">'現地工事作業者名簿 '!mdl売上入力.売上額計算2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 localSheetId="7">[5]!mdl売上入力.売上額計算3</definedName>
    <definedName name="mdl売上入力.売上額計算3" localSheetId="15">[5]!mdl売上入力.売上額計算3</definedName>
    <definedName name="mdl売上入力.売上額計算3" localSheetId="13">'現地工事作業者名簿 '!mdl売上入力.売上額計算3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 localSheetId="7">[5]!mdl売上入力.売上額計算4</definedName>
    <definedName name="mdl売上入力.売上額計算4" localSheetId="15">[5]!mdl売上入力.売上額計算4</definedName>
    <definedName name="mdl売上入力.売上額計算4" localSheetId="13">'現地工事作業者名簿 '!mdl売上入力.売上額計算4</definedName>
    <definedName name="mdl売上入力.売上額計算4">[0]!mdl売上入力.売上額計算4</definedName>
    <definedName name="meisai" localSheetId="12">[5]!meisai</definedName>
    <definedName name="meisai" localSheetId="7">[5]!meisai</definedName>
    <definedName name="meisai" localSheetId="15">[5]!meisai</definedName>
    <definedName name="meisai" localSheetId="13">'現地工事作業者名簿 '!meisai</definedName>
    <definedName name="meisai">[0]!meisai</definedName>
    <definedName name="ＭＩＫ" localSheetId="12">[5]!ＭＩＫ</definedName>
    <definedName name="ＭＩＫ" localSheetId="7">[5]!ＭＩＫ</definedName>
    <definedName name="ＭＩＫ" localSheetId="15">[5]!ＭＩＫ</definedName>
    <definedName name="ＭＩＫ" localSheetId="13">'現地工事作業者名簿 '!ＭＩＫ</definedName>
    <definedName name="ＭＩＫ">[0]!ＭＩＫ</definedName>
    <definedName name="MIKA" localSheetId="12">[5]!MIKA</definedName>
    <definedName name="MIKA" localSheetId="7">[5]!MIKA</definedName>
    <definedName name="MIKA" localSheetId="15">[5]!MIKA</definedName>
    <definedName name="MIKA" localSheetId="13">'現地工事作業者名簿 '!MIKA</definedName>
    <definedName name="MIKA">[0]!MIKA</definedName>
    <definedName name="mm" localSheetId="12">[5]!mm</definedName>
    <definedName name="mm" localSheetId="7">[5]!mm</definedName>
    <definedName name="mm" localSheetId="15">[5]!mm</definedName>
    <definedName name="mm" localSheetId="13">'現地工事作業者名簿 '!mm</definedName>
    <definedName name="mm">[0]!mm</definedName>
    <definedName name="ｍｍｍｍｍ" localSheetId="12">[5]!ｍｍｍｍｍ</definedName>
    <definedName name="ｍｍｍｍｍ" localSheetId="7">[5]!ｍｍｍｍｍ</definedName>
    <definedName name="ｍｍｍｍｍ" localSheetId="15">[5]!ｍｍｍｍｍ</definedName>
    <definedName name="ｍｍｍｍｍ" localSheetId="13">'現地工事作業者名簿 '!ｍｍｍｍｍ</definedName>
    <definedName name="ｍｍｍｍｍ">[0]!ｍｍｍｍｍ</definedName>
    <definedName name="MNﾒﾆｭｳ" localSheetId="12">[27]電力積算ﾒｰﾀｰ!#REF!</definedName>
    <definedName name="MNﾒﾆｭｳ" localSheetId="7">[27]電力積算ﾒｰﾀｰ!#REF!</definedName>
    <definedName name="MNﾒﾆｭｳ" localSheetId="15">[27]電力積算ﾒｰﾀｰ!#REF!</definedName>
    <definedName name="MNﾒﾆｭｳ" localSheetId="13">#REF!</definedName>
    <definedName name="MNﾒﾆｭｳ">[27]電力積算ﾒｰﾀｰ!#REF!</definedName>
    <definedName name="Module2.印刷" localSheetId="12">[28]!Module2.印刷</definedName>
    <definedName name="Module2.印刷" localSheetId="13">#REF!</definedName>
    <definedName name="Module2.印刷">[28]!Module2.印刷</definedName>
    <definedName name="Module4.印刷4" localSheetId="12">[29]!Module4.印刷4</definedName>
    <definedName name="Module4.印刷4" localSheetId="13">#REF!</definedName>
    <definedName name="Module4.印刷4">[29]!Module4.印刷4</definedName>
    <definedName name="N" localSheetId="12">#REF!</definedName>
    <definedName name="N" localSheetId="7">#REF!</definedName>
    <definedName name="N" localSheetId="15">#REF!</definedName>
    <definedName name="N" localSheetId="13">#REF!</definedName>
    <definedName name="N">#REF!</definedName>
    <definedName name="nana" localSheetId="12">[5]!nana</definedName>
    <definedName name="nana" localSheetId="7">[5]!nana</definedName>
    <definedName name="nana" localSheetId="15">[5]!nana</definedName>
    <definedName name="nana" localSheetId="13">'現地工事作業者名簿 '!nana</definedName>
    <definedName name="nana">[0]!nana</definedName>
    <definedName name="Nendo" localSheetId="12">[1]販売品原価!#REF!</definedName>
    <definedName name="Nendo" localSheetId="7">[1]販売品原価!#REF!</definedName>
    <definedName name="Nendo" localSheetId="15">[1]販売品原価!#REF!</definedName>
    <definedName name="Nendo" localSheetId="13">#REF!</definedName>
    <definedName name="Nendo">[1]販売品原価!#REF!</definedName>
    <definedName name="nene" localSheetId="12">[5]!nene</definedName>
    <definedName name="nene" localSheetId="7">[5]!nene</definedName>
    <definedName name="nene" localSheetId="15">[5]!nene</definedName>
    <definedName name="nene" localSheetId="13">'現地工事作業者名簿 '!nene</definedName>
    <definedName name="nene">[0]!nene</definedName>
    <definedName name="ngcheck" localSheetId="12">[5]!ngcheck</definedName>
    <definedName name="ngcheck" localSheetId="7">[5]!ngcheck</definedName>
    <definedName name="ngcheck" localSheetId="15">[5]!ngcheck</definedName>
    <definedName name="ngcheck" localSheetId="13">'現地工事作業者名簿 '!ngcheck</definedName>
    <definedName name="ngcheck">[0]!ngcheck</definedName>
    <definedName name="nh" localSheetId="12">[5]!nh</definedName>
    <definedName name="nh" localSheetId="7">[5]!nh</definedName>
    <definedName name="nh" localSheetId="15">[5]!nh</definedName>
    <definedName name="nh" localSheetId="13">'現地工事作業者名簿 '!nh</definedName>
    <definedName name="nh">[0]!nh</definedName>
    <definedName name="nini" localSheetId="12">[5]!nini</definedName>
    <definedName name="nini" localSheetId="7">[5]!nini</definedName>
    <definedName name="nini" localSheetId="15">[5]!nini</definedName>
    <definedName name="nini" localSheetId="13">'現地工事作業者名簿 '!nini</definedName>
    <definedName name="nini">[0]!nini</definedName>
    <definedName name="ｎｍ" localSheetId="12">[5]!ｎｍ</definedName>
    <definedName name="ｎｍ" localSheetId="7">[5]!ｎｍ</definedName>
    <definedName name="ｎｍ" localSheetId="15">[5]!ｎｍ</definedName>
    <definedName name="ｎｍ" localSheetId="13">'現地工事作業者名簿 '!ｎｍ</definedName>
    <definedName name="ｎｍ">[0]!ｎｍ</definedName>
    <definedName name="NN" localSheetId="12">[5]!NN</definedName>
    <definedName name="NN" localSheetId="7">[5]!NN</definedName>
    <definedName name="NN" localSheetId="15">[5]!NN</definedName>
    <definedName name="NN" localSheetId="13">'現地工事作業者名簿 '!NN</definedName>
    <definedName name="NN">[0]!NN</definedName>
    <definedName name="NN8865FAW" localSheetId="12">[5]!NN8865FAW</definedName>
    <definedName name="NN8865FAW" localSheetId="7">[5]!NN8865FAW</definedName>
    <definedName name="NN8865FAW" localSheetId="15">[5]!NN8865FAW</definedName>
    <definedName name="NN8865FAW" localSheetId="13">'現地工事作業者名簿 '!NN8865FAW</definedName>
    <definedName name="NN8865FAW">[0]!NN8865FAW</definedName>
    <definedName name="NNNNN" localSheetId="12">[5]!NNNNN</definedName>
    <definedName name="NNNNN" localSheetId="7">[5]!NNNNN</definedName>
    <definedName name="NNNNN" localSheetId="15">[5]!NNNNN</definedName>
    <definedName name="NNNNN" localSheetId="13">'現地工事作業者名簿 '!NNNNN</definedName>
    <definedName name="NNNNN">[0]!NNNNN</definedName>
    <definedName name="NNNNNnn" localSheetId="12">[5]!NNNNNnn</definedName>
    <definedName name="NNNNNnn" localSheetId="7">[5]!NNNNNnn</definedName>
    <definedName name="NNNNNnn" localSheetId="15">[5]!NNNNNnn</definedName>
    <definedName name="NNNNNnn" localSheetId="13">'現地工事作業者名簿 '!NNNNNnn</definedName>
    <definedName name="NNNNNnn">[0]!NNNNNnn</definedName>
    <definedName name="No" localSheetId="12">[30]DB!$A$41:$A$127</definedName>
    <definedName name="No" localSheetId="13">#REF!</definedName>
    <definedName name="No">[30]DB!$A$41:$A$127</definedName>
    <definedName name="nono" localSheetId="12">[5]!nono</definedName>
    <definedName name="nono" localSheetId="7">[5]!nono</definedName>
    <definedName name="nono" localSheetId="15">[5]!nono</definedName>
    <definedName name="nono" localSheetId="13">'現地工事作業者名簿 '!nono</definedName>
    <definedName name="nono">[0]!nono</definedName>
    <definedName name="NOVENBER" localSheetId="12">[5]!NOVENBER</definedName>
    <definedName name="NOVENBER" localSheetId="7">[5]!NOVENBER</definedName>
    <definedName name="NOVENBER" localSheetId="15">[5]!NOVENBER</definedName>
    <definedName name="NOVENBER" localSheetId="13">'現地工事作業者名簿 '!NOVENBER</definedName>
    <definedName name="NOVENBER">[0]!NOVENBER</definedName>
    <definedName name="nunu" localSheetId="12">[5]!nunu</definedName>
    <definedName name="nunu" localSheetId="7">[5]!nunu</definedName>
    <definedName name="nunu" localSheetId="15">[5]!nunu</definedName>
    <definedName name="nunu" localSheetId="13">'現地工事作業者名簿 '!nunu</definedName>
    <definedName name="nunu">[0]!nunu</definedName>
    <definedName name="O" localSheetId="12">[5]!O</definedName>
    <definedName name="O" localSheetId="7">[5]!O</definedName>
    <definedName name="O" localSheetId="15">[5]!O</definedName>
    <definedName name="O" localSheetId="13">'現地工事作業者名簿 '!O</definedName>
    <definedName name="O">[0]!O</definedName>
    <definedName name="O.117" localSheetId="12">#REF!</definedName>
    <definedName name="O.117" localSheetId="7">#REF!</definedName>
    <definedName name="O.117" localSheetId="15">#REF!</definedName>
    <definedName name="O.117" localSheetId="13">#REF!</definedName>
    <definedName name="O.117">#REF!</definedName>
    <definedName name="O.118" localSheetId="12">#REF!</definedName>
    <definedName name="O.118" localSheetId="7">#REF!</definedName>
    <definedName name="O.118" localSheetId="15">#REF!</definedName>
    <definedName name="O.118">#REF!</definedName>
    <definedName name="O.22" localSheetId="12">#REF!</definedName>
    <definedName name="O.22" localSheetId="7">#REF!</definedName>
    <definedName name="O.22" localSheetId="15">#REF!</definedName>
    <definedName name="O.22">#REF!</definedName>
    <definedName name="OCTOBER" localSheetId="12">[5]!OCTOBER</definedName>
    <definedName name="OCTOBER" localSheetId="7">[5]!OCTOBER</definedName>
    <definedName name="OCTOBER" localSheetId="15">[5]!OCTOBER</definedName>
    <definedName name="OCTOBER" localSheetId="13">'現地工事作業者名簿 '!OCTOBER</definedName>
    <definedName name="OCTOBER">[0]!OCTOBER</definedName>
    <definedName name="OHTA" localSheetId="12">[5]!OHTA</definedName>
    <definedName name="OHTA" localSheetId="7">[5]!OHTA</definedName>
    <definedName name="OHTA" localSheetId="15">[5]!OHTA</definedName>
    <definedName name="OHTA" localSheetId="13">'現地工事作業者名簿 '!OHTA</definedName>
    <definedName name="OHTA">[0]!OHTA</definedName>
    <definedName name="OO64OO" localSheetId="12">#REF!</definedName>
    <definedName name="OO64OO" localSheetId="7">#REF!</definedName>
    <definedName name="OO64OO" localSheetId="15">#REF!</definedName>
    <definedName name="OO64OO" localSheetId="13">#REF!</definedName>
    <definedName name="OO64OO">#REF!</definedName>
    <definedName name="OO6OO4" localSheetId="12">#REF!</definedName>
    <definedName name="OO6OO4" localSheetId="7">#REF!</definedName>
    <definedName name="OO6OO4" localSheetId="15">#REF!</definedName>
    <definedName name="OO6OO4">#REF!</definedName>
    <definedName name="ooo" localSheetId="12">[5]!ooo</definedName>
    <definedName name="ooo" localSheetId="7">[5]!ooo</definedName>
    <definedName name="ooo" localSheetId="15">[5]!ooo</definedName>
    <definedName name="ooo" localSheetId="13">'現地工事作業者名簿 '!ooo</definedName>
    <definedName name="ooo">[0]!ooo</definedName>
    <definedName name="ooooo" localSheetId="12">[5]!ooooo</definedName>
    <definedName name="ooooo" localSheetId="7">[5]!ooooo</definedName>
    <definedName name="ooooo" localSheetId="15">[5]!ooooo</definedName>
    <definedName name="ooooo" localSheetId="13">'現地工事作業者名簿 '!ooooo</definedName>
    <definedName name="ooooo">[0]!ooooo</definedName>
    <definedName name="oooooo" localSheetId="12">#REF!</definedName>
    <definedName name="oooooo" localSheetId="7">#REF!</definedName>
    <definedName name="oooooo" localSheetId="15">#REF!</definedName>
    <definedName name="oooooo" localSheetId="13">#REF!</definedName>
    <definedName name="oooooo">#REF!</definedName>
    <definedName name="ooooooo" localSheetId="12">#REF!</definedName>
    <definedName name="ooooooo" localSheetId="7">#REF!</definedName>
    <definedName name="ooooooo" localSheetId="15">#REF!</definedName>
    <definedName name="ooooooo">#REF!</definedName>
    <definedName name="oooooooo" localSheetId="12">#REF!</definedName>
    <definedName name="oooooooo" localSheetId="7">#REF!</definedName>
    <definedName name="oooooooo" localSheetId="15">#REF!</definedName>
    <definedName name="oooooooo">#REF!</definedName>
    <definedName name="ooooooooo">#REF!</definedName>
    <definedName name="oooooooooo" localSheetId="12">[5]!oooooooooo</definedName>
    <definedName name="oooooooooo" localSheetId="7">[5]!oooooooooo</definedName>
    <definedName name="oooooooooo" localSheetId="15">[5]!oooooooooo</definedName>
    <definedName name="oooooooooo" localSheetId="13">'現地工事作業者名簿 '!oooooooooo</definedName>
    <definedName name="oooooooooo">[0]!oooooooooo</definedName>
    <definedName name="outp" localSheetId="12">#REF!</definedName>
    <definedName name="outp" localSheetId="7">#REF!</definedName>
    <definedName name="outp" localSheetId="15">#REF!</definedName>
    <definedName name="outp" localSheetId="13">#REF!</definedName>
    <definedName name="outp">#REF!</definedName>
    <definedName name="Ｐ" localSheetId="12">[5]!Ｐ</definedName>
    <definedName name="Ｐ" localSheetId="7">[5]!Ｐ</definedName>
    <definedName name="Ｐ" localSheetId="15">[5]!Ｐ</definedName>
    <definedName name="Ｐ" localSheetId="13">'現地工事作業者名簿 '!Ｐ</definedName>
    <definedName name="Ｐ">[0]!Ｐ</definedName>
    <definedName name="P_bar" localSheetId="12">#REF!</definedName>
    <definedName name="P_bar" localSheetId="7">#REF!</definedName>
    <definedName name="P_bar" localSheetId="15">#REF!</definedName>
    <definedName name="P_bar" localSheetId="13">#REF!</definedName>
    <definedName name="P_bar">#REF!</definedName>
    <definedName name="P_vac" localSheetId="12">#REF!</definedName>
    <definedName name="P_vac" localSheetId="7">#REF!</definedName>
    <definedName name="P_vac" localSheetId="15">#REF!</definedName>
    <definedName name="P_vac">#REF!</definedName>
    <definedName name="PARTNER要望回答_月_着ベース" localSheetId="12">#REF!</definedName>
    <definedName name="PARTNER要望回答_月_着ベース" localSheetId="7">#REF!</definedName>
    <definedName name="PARTNER要望回答_月_着ベース" localSheetId="15">#REF!</definedName>
    <definedName name="PARTNER要望回答_月_着ベース">#REF!</definedName>
    <definedName name="PBU">#REF!</definedName>
    <definedName name="pg">#REF!</definedName>
    <definedName name="PI" localSheetId="12" hidden="1">[31]ﾌｫｰﾑ!$F$22</definedName>
    <definedName name="PI" localSheetId="13" hidden="1">#REF!</definedName>
    <definedName name="PI" hidden="1">[31]ﾌｫｰﾑ!$F$22</definedName>
    <definedName name="PKEN" localSheetId="12">#REF!</definedName>
    <definedName name="PKEN" localSheetId="7">#REF!</definedName>
    <definedName name="PKEN" localSheetId="15">#REF!</definedName>
    <definedName name="PKEN" localSheetId="13">#REF!</definedName>
    <definedName name="PKEN">#REF!</definedName>
    <definedName name="por11c26r86c48RTs198字7行RTm0TB" localSheetId="12">'[32]予算表(別紙)99'!#REF!</definedName>
    <definedName name="por11c26r86c48RTs198字7行RTm0TB" localSheetId="7">'[32]予算表(別紙)99'!#REF!</definedName>
    <definedName name="por11c26r86c48RTs198字7行RTm0TB" localSheetId="15">'[32]予算表(別紙)99'!#REF!</definedName>
    <definedName name="por11c26r86c48RTs198字7行RTm0TB" localSheetId="13">#REF!</definedName>
    <definedName name="por11c26r86c48RTs198字7行RTm0TB">'[32]予算表(別紙)99'!#REF!</definedName>
    <definedName name="POR1C18R59C31TBAEN0133AEN1061RT" localSheetId="12">#REF!</definedName>
    <definedName name="POR1C18R59C31TBAEN0133AEN1061RT" localSheetId="7">#REF!</definedName>
    <definedName name="POR1C18R59C31TBAEN0133AEN1061RT" localSheetId="15">#REF!</definedName>
    <definedName name="POR1C18R59C31TBAEN0133AEN1061RT" localSheetId="13">#REF!</definedName>
    <definedName name="POR1C18R59C31TBAEN0133AEN1061RT">#REF!</definedName>
    <definedName name="por1c1r20c29RTs176字4行RTm5TBTB" localSheetId="12">#REF!</definedName>
    <definedName name="por1c1r20c29RTs176字4行RTm5TBTB" localSheetId="7">#REF!</definedName>
    <definedName name="por1c1r20c29RTs176字4行RTm5TBTB" localSheetId="15">#REF!</definedName>
    <definedName name="por1c1r20c29RTs176字4行RTm5TBTB">#REF!</definedName>
    <definedName name="POR1C1R42C20RTRTPOR46C1R87C20RT" localSheetId="12">#REF!</definedName>
    <definedName name="POR1C1R42C20RTRTPOR46C1R87C20RT" localSheetId="7">#REF!</definedName>
    <definedName name="POR1C1R42C20RTRTPOR46C1R87C20RT" localSheetId="15">#REF!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 localSheetId="12">'[32]予算表(別紙)99'!#REF!</definedName>
    <definedName name="por8c1r71c23RTs198字6行RTm0TB0T" localSheetId="13">#REF!</definedName>
    <definedName name="por8c1r71c23RTs198字6行RTm0TB0T">'[32]予算表(別紙)99'!#REF!</definedName>
    <definedName name="por8c1r76c18RTs198字7行RTm0TB0T" localSheetId="12">'[32]予算表(別紙)99'!#REF!</definedName>
    <definedName name="por8c1r76c18RTs198字7行RTm0TB0T" localSheetId="13">#REF!</definedName>
    <definedName name="por8c1r76c18RTs198字7行RTm0TB0T">'[32]予算表(別紙)99'!#REF!</definedName>
    <definedName name="pp" localSheetId="12">#REF!</definedName>
    <definedName name="pp" localSheetId="7">#REF!</definedName>
    <definedName name="pp" localSheetId="15">#REF!</definedName>
    <definedName name="pp" localSheetId="13">#REF!</definedName>
    <definedName name="pp">#REF!</definedName>
    <definedName name="PPP" localSheetId="12">#REF!</definedName>
    <definedName name="PPP" localSheetId="7">#REF!</definedName>
    <definedName name="PPP" localSheetId="15">#REF!</definedName>
    <definedName name="PPP">#REF!</definedName>
    <definedName name="pppp" localSheetId="12">#REF!</definedName>
    <definedName name="pppp" localSheetId="7">#REF!</definedName>
    <definedName name="pppp" localSheetId="15">#REF!</definedName>
    <definedName name="pppp">#REF!</definedName>
    <definedName name="ppppp" localSheetId="12">[5]!ppppp</definedName>
    <definedName name="ppppp" localSheetId="7">[5]!ppppp</definedName>
    <definedName name="ppppp" localSheetId="15">[5]!ppppp</definedName>
    <definedName name="ppppp" localSheetId="13">'現地工事作業者名簿 '!ppppp</definedName>
    <definedName name="ppppp">[0]!ppppp</definedName>
    <definedName name="PQIDX" localSheetId="12">#REF!</definedName>
    <definedName name="PQIDX" localSheetId="7">#REF!</definedName>
    <definedName name="PQIDX" localSheetId="15">#REF!</definedName>
    <definedName name="PQIDX" localSheetId="13">#REF!</definedName>
    <definedName name="PQIDX">#REF!</definedName>
    <definedName name="pr" localSheetId="12">#REF!</definedName>
    <definedName name="pr" localSheetId="7">#REF!</definedName>
    <definedName name="pr" localSheetId="15">#REF!</definedName>
    <definedName name="pr">#REF!</definedName>
    <definedName name="PRINT" localSheetId="12">#REF!</definedName>
    <definedName name="PRINT" localSheetId="7">#REF!</definedName>
    <definedName name="PRINT" localSheetId="15">#REF!</definedName>
    <definedName name="PRINT">#REF!</definedName>
    <definedName name="_xlnm.Print_Area" localSheetId="12">'(追加）作業指示書'!$A$1:$BP$27</definedName>
    <definedName name="_xlnm.Print_Area" localSheetId="1">【1】工事計画書!$A$1:$DH$52</definedName>
    <definedName name="_xlnm.Print_Area" localSheetId="7">'【2】工事安全確認シート '!$A$1:$I$45</definedName>
    <definedName name="_xlnm.Print_Area" localSheetId="8">【3】工事看板!$A$1:$C$12</definedName>
    <definedName name="_xlnm.Print_Area" localSheetId="9">【4】工事作業者名簿!$A$1:$AF$43</definedName>
    <definedName name="_xlnm.Print_Area" localSheetId="10">【5】KYﾐｰﾃｨﾝｸﾞ!$A$1:$P$25</definedName>
    <definedName name="_xlnm.Print_Area" localSheetId="11">【6】リスク対策書!$A$1:$W$21</definedName>
    <definedName name="_xlnm.Print_Area" localSheetId="2">'1F'!$D$1:$X$13</definedName>
    <definedName name="_xlnm.Print_Area" localSheetId="3">'2F'!$D$1:$X$13</definedName>
    <definedName name="_xlnm.Print_Area" localSheetId="4">'3F'!$D$1:$X$13</definedName>
    <definedName name="_xlnm.Print_Area" localSheetId="5">'4F'!$D$1:$X$13</definedName>
    <definedName name="_xlnm.Print_Area" localSheetId="14">④火気使用許可申請書※火気使用時のみ!$A$1:$DE$37</definedName>
    <definedName name="_xlnm.Print_Area" localSheetId="15">#REF!</definedName>
    <definedName name="_xlnm.Print_Area" localSheetId="6">屋外エリア!$A$1:$AG$17</definedName>
    <definedName name="_xlnm.Print_Area" localSheetId="13">'現地工事作業者名簿 '!$A$1:$AQ$46</definedName>
    <definedName name="_xlnm.Print_Area">#REF!</definedName>
    <definedName name="Print_Area_MI" localSheetId="12">#REF!</definedName>
    <definedName name="Print_Area_MI" localSheetId="7">#REF!</definedName>
    <definedName name="Print_Area_MI" localSheetId="15">#REF!</definedName>
    <definedName name="Print_Area_MI">#REF!</definedName>
    <definedName name="PRINT_AREA_MI1" localSheetId="12">#REF!</definedName>
    <definedName name="PRINT_AREA_MI1" localSheetId="7">#REF!</definedName>
    <definedName name="PRINT_AREA_MI1" localSheetId="15">#REF!</definedName>
    <definedName name="PRINT_AREA_MI1">#REF!</definedName>
    <definedName name="print_title_mi">#REF!</definedName>
    <definedName name="_xlnm.Print_Titles">#REF!</definedName>
    <definedName name="Print_Titles_MI">#REF!</definedName>
    <definedName name="PSI計画_算出用__2__List" localSheetId="12">'[33]PSI 7.21'!$AQ$1298:$AU$1597</definedName>
    <definedName name="PSI計画_算出用__2__List" localSheetId="13">#REF!</definedName>
    <definedName name="PSI計画_算出用__2__List">'[33]PSI 7.21'!$AQ$1298:$AU$1597</definedName>
    <definedName name="Q" localSheetId="12">#REF!</definedName>
    <definedName name="Q" localSheetId="7">#REF!</definedName>
    <definedName name="Q" localSheetId="15">#REF!</definedName>
    <definedName name="Q" localSheetId="13">#REF!</definedName>
    <definedName name="Q">#REF!</definedName>
    <definedName name="Q_2000_JK_1220_G_A_BASE" localSheetId="12">#REF!</definedName>
    <definedName name="Q_2000_JK_1220_G_A_BASE" localSheetId="7">#REF!</definedName>
    <definedName name="Q_2000_JK_1220_G_A_BASE" localSheetId="15">#REF!</definedName>
    <definedName name="Q_2000_JK_1220_G_A_BASE">#REF!</definedName>
    <definedName name="Q_99修正とのマッチング最終" localSheetId="12">#REF!</definedName>
    <definedName name="Q_99修正とのマッチング最終" localSheetId="7">#REF!</definedName>
    <definedName name="Q_99修正とのマッチング最終" localSheetId="15">#REF!</definedName>
    <definedName name="Q_99修正とのマッチング最終">#REF!</definedName>
    <definedName name="qosoo" localSheetId="12">[5]!qosoo</definedName>
    <definedName name="qosoo" localSheetId="7">[5]!qosoo</definedName>
    <definedName name="qosoo" localSheetId="15">[5]!qosoo</definedName>
    <definedName name="qosoo" localSheetId="13">'現地工事作業者名簿 '!qosoo</definedName>
    <definedName name="qosoo">[0]!qosoo</definedName>
    <definedName name="qq" localSheetId="12">[5]!qq</definedName>
    <definedName name="qq" localSheetId="7">[5]!qq</definedName>
    <definedName name="qq" localSheetId="15">[5]!qq</definedName>
    <definedName name="qq" localSheetId="13">'現地工事作業者名簿 '!qq</definedName>
    <definedName name="qq">[0]!qq</definedName>
    <definedName name="QQQ" localSheetId="12">[5]!QQQ</definedName>
    <definedName name="QQQ" localSheetId="7">[5]!QQQ</definedName>
    <definedName name="QQQ" localSheetId="15">[5]!QQQ</definedName>
    <definedName name="QQQ" localSheetId="13">'現地工事作業者名簿 '!QQQ</definedName>
    <definedName name="QQQ">[0]!QQQ</definedName>
    <definedName name="QQQQQ" localSheetId="12">[5]!QQQQQ</definedName>
    <definedName name="QQQQQ" localSheetId="7">[5]!QQQQQ</definedName>
    <definedName name="QQQQQ" localSheetId="15">[5]!QQQQQ</definedName>
    <definedName name="QQQQQ" localSheetId="13">'現地工事作業者名簿 '!QQQQQ</definedName>
    <definedName name="QQQQQ">[0]!QQQQQ</definedName>
    <definedName name="QQQQQQ" localSheetId="12">[25]日数時間!$C$7:$J$30</definedName>
    <definedName name="QQQQQQ" localSheetId="13">#REF!</definedName>
    <definedName name="QQQQQQ">[25]日数時間!$C$7:$J$30</definedName>
    <definedName name="ＱＲＭデータ_工場区分修正データ" localSheetId="12">[34]TEMPLATE!$B$1:$AI$823</definedName>
    <definedName name="ＱＲＭデータ_工場区分修正データ" localSheetId="13">#REF!</definedName>
    <definedName name="ＱＲＭデータ_工場区分修正データ">[34]TEMPLATE!$B$1:$AI$823</definedName>
    <definedName name="ＱＷ" localSheetId="12">#REF!</definedName>
    <definedName name="ＱＷ" localSheetId="7">#REF!</definedName>
    <definedName name="ＱＷ" localSheetId="15">#REF!</definedName>
    <definedName name="ＱＷ" localSheetId="13">#REF!</definedName>
    <definedName name="ＱＷ">#REF!</definedName>
    <definedName name="ＱＷＱＷ" localSheetId="12">[35]日数時間!$C$7:$J$30</definedName>
    <definedName name="ＱＷＱＷ" localSheetId="13">#REF!</definedName>
    <definedName name="ＱＷＱＷ">[35]日数時間!$C$7:$J$30</definedName>
    <definedName name="ＱＷＱＷＱ" localSheetId="12">[35]日数時間!$P$45:$P$46</definedName>
    <definedName name="ＱＷＱＷＱ" localSheetId="13">#REF!</definedName>
    <definedName name="ＱＷＱＷＱ">[35]日数時間!$P$45:$P$46</definedName>
    <definedName name="RE" localSheetId="12">[5]!RE</definedName>
    <definedName name="RE" localSheetId="7">[5]!RE</definedName>
    <definedName name="RE" localSheetId="15">[5]!RE</definedName>
    <definedName name="RE" localSheetId="13">'現地工事作業者名簿 '!RE</definedName>
    <definedName name="RE">[0]!RE</definedName>
    <definedName name="RECOD85" localSheetId="12">[5]!RECOD85</definedName>
    <definedName name="RECOD85" localSheetId="7">[5]!RECOD85</definedName>
    <definedName name="RECOD85" localSheetId="15">[5]!RECOD85</definedName>
    <definedName name="RECOD85" localSheetId="13">'現地工事作業者名簿 '!RECOD85</definedName>
    <definedName name="RECOD85">[0]!RECOD85</definedName>
    <definedName name="Recoed79" localSheetId="12">[5]!Recoed79</definedName>
    <definedName name="Recoed79" localSheetId="7">[5]!Recoed79</definedName>
    <definedName name="Recoed79" localSheetId="15">[5]!Recoed79</definedName>
    <definedName name="Recoed79" localSheetId="13">'現地工事作業者名簿 '!Recoed79</definedName>
    <definedName name="Recoed79">[0]!Recoed79</definedName>
    <definedName name="Record00" localSheetId="12">[5]!Record00</definedName>
    <definedName name="Record00" localSheetId="7">[5]!Record00</definedName>
    <definedName name="Record00" localSheetId="15">[5]!Record00</definedName>
    <definedName name="Record00" localSheetId="13">'現地工事作業者名簿 '!Record00</definedName>
    <definedName name="Record00">[0]!Record00</definedName>
    <definedName name="Record0000" localSheetId="12">[5]!Record0000</definedName>
    <definedName name="Record0000" localSheetId="7">[5]!Record0000</definedName>
    <definedName name="Record0000" localSheetId="15">[5]!Record0000</definedName>
    <definedName name="Record0000" localSheetId="13">'現地工事作業者名簿 '!Record0000</definedName>
    <definedName name="Record0000">[0]!Record0000</definedName>
    <definedName name="Record01" localSheetId="12">[5]!Record01</definedName>
    <definedName name="Record01" localSheetId="7">[5]!Record01</definedName>
    <definedName name="Record01" localSheetId="15">[5]!Record01</definedName>
    <definedName name="Record01" localSheetId="13">'現地工事作業者名簿 '!Record01</definedName>
    <definedName name="Record01">[0]!Record01</definedName>
    <definedName name="Record100" localSheetId="12">[5]!Record100</definedName>
    <definedName name="Record100" localSheetId="7">[5]!Record100</definedName>
    <definedName name="Record100" localSheetId="15">[5]!Record100</definedName>
    <definedName name="Record100" localSheetId="13">'現地工事作業者名簿 '!Record100</definedName>
    <definedName name="Record100">[0]!Record100</definedName>
    <definedName name="Record11" localSheetId="12">[5]!Record11</definedName>
    <definedName name="Record11" localSheetId="7">[5]!Record11</definedName>
    <definedName name="Record11" localSheetId="15">[5]!Record11</definedName>
    <definedName name="Record11" localSheetId="13">'現地工事作業者名簿 '!Record11</definedName>
    <definedName name="Record11">[0]!Record11</definedName>
    <definedName name="Record12" localSheetId="12">[5]!Record12</definedName>
    <definedName name="Record12" localSheetId="7">[5]!Record12</definedName>
    <definedName name="Record12" localSheetId="15">[5]!Record12</definedName>
    <definedName name="Record12" localSheetId="13">'現地工事作業者名簿 '!Record12</definedName>
    <definedName name="Record12">[0]!Record12</definedName>
    <definedName name="Record22" localSheetId="12">[5]!Record22</definedName>
    <definedName name="Record22" localSheetId="7">[5]!Record22</definedName>
    <definedName name="Record22" localSheetId="15">[5]!Record22</definedName>
    <definedName name="Record22" localSheetId="13">'現地工事作業者名簿 '!Record22</definedName>
    <definedName name="Record22">[0]!Record22</definedName>
    <definedName name="Record33" localSheetId="12">[5]!Record33</definedName>
    <definedName name="Record33" localSheetId="7">[5]!Record33</definedName>
    <definedName name="Record33" localSheetId="15">[5]!Record33</definedName>
    <definedName name="Record33" localSheetId="13">'現地工事作業者名簿 '!Record33</definedName>
    <definedName name="Record33">[0]!Record33</definedName>
    <definedName name="Record77" localSheetId="12">[5]!Record77</definedName>
    <definedName name="Record77" localSheetId="7">[5]!Record77</definedName>
    <definedName name="Record77" localSheetId="15">[5]!Record77</definedName>
    <definedName name="Record77" localSheetId="13">'現地工事作業者名簿 '!Record77</definedName>
    <definedName name="Record77">[0]!Record77</definedName>
    <definedName name="Record80" localSheetId="12">[5]!Record80</definedName>
    <definedName name="Record80" localSheetId="7">[5]!Record80</definedName>
    <definedName name="Record80" localSheetId="15">[5]!Record80</definedName>
    <definedName name="Record80" localSheetId="13">'現地工事作業者名簿 '!Record80</definedName>
    <definedName name="Record80">[0]!Record80</definedName>
    <definedName name="Record84" localSheetId="12">[5]!Record84</definedName>
    <definedName name="Record84" localSheetId="7">[5]!Record84</definedName>
    <definedName name="Record84" localSheetId="15">[5]!Record84</definedName>
    <definedName name="Record84" localSheetId="13">'現地工事作業者名簿 '!Record84</definedName>
    <definedName name="Record84">[0]!Record84</definedName>
    <definedName name="record842" localSheetId="12">[5]!record842</definedName>
    <definedName name="record842" localSheetId="7">[5]!record842</definedName>
    <definedName name="record842" localSheetId="15">[5]!record842</definedName>
    <definedName name="record842" localSheetId="13">'現地工事作業者名簿 '!record842</definedName>
    <definedName name="record842">[0]!record842</definedName>
    <definedName name="Record85" localSheetId="12">[5]!Record85</definedName>
    <definedName name="Record85" localSheetId="7">[5]!Record85</definedName>
    <definedName name="Record85" localSheetId="15">[5]!Record85</definedName>
    <definedName name="Record85" localSheetId="13">'現地工事作業者名簿 '!Record85</definedName>
    <definedName name="Record85">[0]!Record85</definedName>
    <definedName name="record852" localSheetId="12">[5]!record852</definedName>
    <definedName name="record852" localSheetId="7">[5]!record852</definedName>
    <definedName name="record852" localSheetId="15">[5]!record852</definedName>
    <definedName name="record852" localSheetId="13">'現地工事作業者名簿 '!record852</definedName>
    <definedName name="record852">[0]!record852</definedName>
    <definedName name="Record86" localSheetId="12">[5]!Record86</definedName>
    <definedName name="Record86" localSheetId="7">[5]!Record86</definedName>
    <definedName name="Record86" localSheetId="15">[5]!Record86</definedName>
    <definedName name="Record86" localSheetId="13">'現地工事作業者名簿 '!Record86</definedName>
    <definedName name="Record86">[0]!Record86</definedName>
    <definedName name="Record87" localSheetId="12">[5]!Record87</definedName>
    <definedName name="Record87" localSheetId="7">[5]!Record87</definedName>
    <definedName name="Record87" localSheetId="15">[5]!Record87</definedName>
    <definedName name="Record87" localSheetId="13">'現地工事作業者名簿 '!Record87</definedName>
    <definedName name="Record87">[0]!Record87</definedName>
    <definedName name="Record88" localSheetId="12">[5]!Record88</definedName>
    <definedName name="Record88" localSheetId="7">[5]!Record88</definedName>
    <definedName name="Record88" localSheetId="15">[5]!Record88</definedName>
    <definedName name="Record88" localSheetId="13">'現地工事作業者名簿 '!Record88</definedName>
    <definedName name="Record88">[0]!Record88</definedName>
    <definedName name="Record89" localSheetId="12">[5]!Record89</definedName>
    <definedName name="Record89" localSheetId="7">[5]!Record89</definedName>
    <definedName name="Record89" localSheetId="15">[5]!Record89</definedName>
    <definedName name="Record89" localSheetId="13">'現地工事作業者名簿 '!Record89</definedName>
    <definedName name="Record89">[0]!Record89</definedName>
    <definedName name="Record99" localSheetId="12">[5]!Record99</definedName>
    <definedName name="Record99" localSheetId="7">[5]!Record99</definedName>
    <definedName name="Record99" localSheetId="15">[5]!Record99</definedName>
    <definedName name="Record99" localSheetId="13">'現地工事作業者名簿 '!Record99</definedName>
    <definedName name="Record99">[0]!Record99</definedName>
    <definedName name="ｒｒ" localSheetId="12">[5]!ｒｒ</definedName>
    <definedName name="ｒｒ" localSheetId="7">[5]!ｒｒ</definedName>
    <definedName name="ｒｒ" localSheetId="15">[5]!ｒｒ</definedName>
    <definedName name="ｒｒ" localSheetId="13">'現地工事作業者名簿 '!ｒｒ</definedName>
    <definedName name="ｒｒ">[0]!ｒｒ</definedName>
    <definedName name="ｒｒｂ" localSheetId="12">[5]!ｒｒｂ</definedName>
    <definedName name="ｒｒｂ" localSheetId="7">[5]!ｒｒｂ</definedName>
    <definedName name="ｒｒｂ" localSheetId="15">[5]!ｒｒｂ</definedName>
    <definedName name="ｒｒｂ" localSheetId="13">'現地工事作業者名簿 '!ｒｒｂ</definedName>
    <definedName name="ｒｒｂ">[0]!ｒｒｂ</definedName>
    <definedName name="ｒｒｃ" localSheetId="12">[5]!ｒｒｃ</definedName>
    <definedName name="ｒｒｃ" localSheetId="7">[5]!ｒｒｃ</definedName>
    <definedName name="ｒｒｃ" localSheetId="15">[5]!ｒｒｃ</definedName>
    <definedName name="ｒｒｃ" localSheetId="13">'現地工事作業者名簿 '!ｒｒｃ</definedName>
    <definedName name="ｒｒｃ">[0]!ｒｒｃ</definedName>
    <definedName name="ｒｒｄ" localSheetId="12">[5]!ｒｒｄ</definedName>
    <definedName name="ｒｒｄ" localSheetId="7">[5]!ｒｒｄ</definedName>
    <definedName name="ｒｒｄ" localSheetId="15">[5]!ｒｒｄ</definedName>
    <definedName name="ｒｒｄ" localSheetId="13">'現地工事作業者名簿 '!ｒｒｄ</definedName>
    <definedName name="ｒｒｄ">[0]!ｒｒｄ</definedName>
    <definedName name="rre" localSheetId="12">[5]!rre</definedName>
    <definedName name="rre" localSheetId="7">[5]!rre</definedName>
    <definedName name="rre" localSheetId="15">[5]!rre</definedName>
    <definedName name="rre" localSheetId="13">'現地工事作業者名簿 '!rre</definedName>
    <definedName name="rre">[0]!rre</definedName>
    <definedName name="ｒｒｆ" localSheetId="12">[5]!ｒｒｆ</definedName>
    <definedName name="ｒｒｆ" localSheetId="7">[5]!ｒｒｆ</definedName>
    <definedName name="ｒｒｆ" localSheetId="15">[5]!ｒｒｆ</definedName>
    <definedName name="ｒｒｆ" localSheetId="13">'現地工事作業者名簿 '!ｒｒｆ</definedName>
    <definedName name="ｒｒｆ">[0]!ｒｒｆ</definedName>
    <definedName name="ｒｒｇ" localSheetId="12">[5]!ｒｒｇ</definedName>
    <definedName name="ｒｒｇ" localSheetId="7">[5]!ｒｒｇ</definedName>
    <definedName name="ｒｒｇ" localSheetId="15">[5]!ｒｒｇ</definedName>
    <definedName name="ｒｒｇ" localSheetId="13">'現地工事作業者名簿 '!ｒｒｇ</definedName>
    <definedName name="ｒｒｇ">[0]!ｒｒｇ</definedName>
    <definedName name="ｒｒｈ" localSheetId="12">[5]!ｒｒｈ</definedName>
    <definedName name="ｒｒｈ" localSheetId="7">[5]!ｒｒｈ</definedName>
    <definedName name="ｒｒｈ" localSheetId="15">[5]!ｒｒｈ</definedName>
    <definedName name="ｒｒｈ" localSheetId="13">'現地工事作業者名簿 '!ｒｒｈ</definedName>
    <definedName name="ｒｒｈ">[0]!ｒｒｈ</definedName>
    <definedName name="rrr" localSheetId="12">[5]!rrr</definedName>
    <definedName name="rrr" localSheetId="7">[5]!rrr</definedName>
    <definedName name="rrr" localSheetId="15">[5]!rrr</definedName>
    <definedName name="rrr" localSheetId="13">'現地工事作業者名簿 '!rrr</definedName>
    <definedName name="rrr">[0]!rrr</definedName>
    <definedName name="rrrr" localSheetId="12" hidden="1">#REF!</definedName>
    <definedName name="rrrr" localSheetId="7" hidden="1">#REF!</definedName>
    <definedName name="rrrr" localSheetId="15" hidden="1">#REF!</definedName>
    <definedName name="rrrr" localSheetId="13" hidden="1">#REF!</definedName>
    <definedName name="rrrr" hidden="1">#REF!</definedName>
    <definedName name="rrrrr" localSheetId="12">[5]!rrrrr</definedName>
    <definedName name="rrrrr" localSheetId="7">[5]!rrrrr</definedName>
    <definedName name="rrrrr" localSheetId="15">[5]!rrrrr</definedName>
    <definedName name="rrrrr" localSheetId="13">'現地工事作業者名簿 '!rrrrr</definedName>
    <definedName name="rrrrr">[0]!rrrrr</definedName>
    <definedName name="rrrrrrr" localSheetId="12">[5]!rrrrrrr</definedName>
    <definedName name="rrrrrrr" localSheetId="7">[5]!rrrrrrr</definedName>
    <definedName name="rrrrrrr" localSheetId="15">[5]!rrrrrrr</definedName>
    <definedName name="rrrrrrr" localSheetId="13">'現地工事作業者名簿 '!rrrrrrr</definedName>
    <definedName name="rrrrrrr">[0]!rrrrrrr</definedName>
    <definedName name="rrrrrrrr" localSheetId="12">[5]!rrrrrrrr</definedName>
    <definedName name="rrrrrrrr" localSheetId="7">[5]!rrrrrrrr</definedName>
    <definedName name="rrrrrrrr" localSheetId="15">[5]!rrrrrrrr</definedName>
    <definedName name="rrrrrrrr" localSheetId="13">'現地工事作業者名簿 '!rrrrrrrr</definedName>
    <definedName name="rrrrrrrr">[0]!rrrrrrrr</definedName>
    <definedName name="ｒｘ" localSheetId="12">[5]!ｒｘ</definedName>
    <definedName name="ｒｘ" localSheetId="7">[5]!ｒｘ</definedName>
    <definedName name="ｒｘ" localSheetId="15">[5]!ｒｘ</definedName>
    <definedName name="ｒｘ" localSheetId="13">'現地工事作業者名簿 '!ｒｘ</definedName>
    <definedName name="ｒｘ">[0]!ｒｘ</definedName>
    <definedName name="s" localSheetId="12">#REF!</definedName>
    <definedName name="s" localSheetId="7">#REF!</definedName>
    <definedName name="s" localSheetId="15">#REF!</definedName>
    <definedName name="s" localSheetId="13">#REF!</definedName>
    <definedName name="s">#REF!</definedName>
    <definedName name="S11D" localSheetId="12">[11]デバイス!#REF!</definedName>
    <definedName name="S11D" localSheetId="7">[11]デバイス!#REF!</definedName>
    <definedName name="S11D" localSheetId="15">[11]デバイス!#REF!</definedName>
    <definedName name="S11D" localSheetId="13">#REF!</definedName>
    <definedName name="S11D">[11]デバイス!#REF!</definedName>
    <definedName name="S11F" localSheetId="12">[11]デバイス!#REF!</definedName>
    <definedName name="S11F" localSheetId="7">[11]デバイス!#REF!</definedName>
    <definedName name="S11F" localSheetId="15">[11]デバイス!#REF!</definedName>
    <definedName name="S11F" localSheetId="13">#REF!</definedName>
    <definedName name="S11F">[11]デバイス!#REF!</definedName>
    <definedName name="S11G" localSheetId="12">[11]デバイス!#REF!</definedName>
    <definedName name="S11G" localSheetId="7">[11]デバイス!#REF!</definedName>
    <definedName name="S11G" localSheetId="15">[11]デバイス!#REF!</definedName>
    <definedName name="S11G" localSheetId="13">#REF!</definedName>
    <definedName name="S11G">[11]デバイス!#REF!</definedName>
    <definedName name="S5D" localSheetId="12">[11]デバイス!#REF!</definedName>
    <definedName name="S5D" localSheetId="7">[11]デバイス!#REF!</definedName>
    <definedName name="S5D" localSheetId="15">[11]デバイス!#REF!</definedName>
    <definedName name="S5D" localSheetId="13">#REF!</definedName>
    <definedName name="S5D">[11]デバイス!#REF!</definedName>
    <definedName name="S5F" localSheetId="12">[11]デバイス!#REF!</definedName>
    <definedName name="S5F" localSheetId="7">[11]デバイス!#REF!</definedName>
    <definedName name="S5F" localSheetId="15">[11]デバイス!#REF!</definedName>
    <definedName name="S5F" localSheetId="13">#REF!</definedName>
    <definedName name="S5F">[11]デバイス!#REF!</definedName>
    <definedName name="S5G" localSheetId="12">[11]デバイス!#REF!</definedName>
    <definedName name="S5G" localSheetId="13">#REF!</definedName>
    <definedName name="S5G">[11]デバイス!#REF!</definedName>
    <definedName name="SA" localSheetId="12">'[24](4)設備計画'!#REF!</definedName>
    <definedName name="SA" localSheetId="13">#REF!</definedName>
    <definedName name="SA">'[24](4)設備計画'!#REF!</definedName>
    <definedName name="sasa" localSheetId="12">[5]!sasa</definedName>
    <definedName name="sasa" localSheetId="7">[5]!sasa</definedName>
    <definedName name="sasa" localSheetId="15">[5]!sasa</definedName>
    <definedName name="sasa" localSheetId="13">'現地工事作業者名簿 '!sasa</definedName>
    <definedName name="sasa">[0]!sasa</definedName>
    <definedName name="SBP塔寸法" localSheetId="12">'[36]SB-P寸法一覧表'!$D$5:$H$18</definedName>
    <definedName name="SBP塔寸法" localSheetId="13">#REF!</definedName>
    <definedName name="SBP塔寸法">'[36]SB-P寸法一覧表'!$D$5:$H$18</definedName>
    <definedName name="seisan" localSheetId="12">[5]!seisan</definedName>
    <definedName name="seisan" localSheetId="7">[5]!seisan</definedName>
    <definedName name="seisan" localSheetId="15">[5]!seisan</definedName>
    <definedName name="seisan" localSheetId="13">'現地工事作業者名簿 '!seisan</definedName>
    <definedName name="seisan">[0]!seisan</definedName>
    <definedName name="SEPTEMBER" localSheetId="12">[5]!SEPTEMBER</definedName>
    <definedName name="SEPTEMBER" localSheetId="7">[5]!SEPTEMBER</definedName>
    <definedName name="SEPTEMBER" localSheetId="15">[5]!SEPTEMBER</definedName>
    <definedName name="SEPTEMBER" localSheetId="13">'現地工事作業者名簿 '!SEPTEMBER</definedName>
    <definedName name="SEPTEMBER">[0]!SEPTEMBER</definedName>
    <definedName name="ＳＥＰＴＥＭＭＢＥＲ" localSheetId="12">[5]!ＳＥＰＴＥＭＭＢＥＲ</definedName>
    <definedName name="ＳＥＰＴＥＭＭＢＥＲ" localSheetId="7">[5]!ＳＥＰＴＥＭＭＢＥＲ</definedName>
    <definedName name="ＳＥＰＴＥＭＭＢＥＲ" localSheetId="15">[5]!ＳＥＰＴＥＭＭＢＥＲ</definedName>
    <definedName name="ＳＥＰＴＥＭＭＢＥＲ" localSheetId="13">'現地工事作業者名簿 '!ＳＥＰＴＥＭＭＢＥＲ</definedName>
    <definedName name="ＳＥＰＴＥＭＭＢＥＲ">[0]!ＳＥＰＴＥＭＭＢＥＲ</definedName>
    <definedName name="sese" localSheetId="12">[5]!sese</definedName>
    <definedName name="sese" localSheetId="7">[5]!sese</definedName>
    <definedName name="sese" localSheetId="15">[5]!sese</definedName>
    <definedName name="sese" localSheetId="13">'現地工事作業者名簿 '!sese</definedName>
    <definedName name="sese">[0]!sese</definedName>
    <definedName name="SH" localSheetId="12">#REF!</definedName>
    <definedName name="SH" localSheetId="7">#REF!</definedName>
    <definedName name="SH" localSheetId="15">#REF!</definedName>
    <definedName name="SH" localSheetId="13">#REF!</definedName>
    <definedName name="SH">#REF!</definedName>
    <definedName name="SISI" localSheetId="12">[5]!SISI</definedName>
    <definedName name="SISI" localSheetId="7">[5]!SISI</definedName>
    <definedName name="SISI" localSheetId="15">[5]!SISI</definedName>
    <definedName name="SISI" localSheetId="13">'現地工事作業者名簿 '!SISI</definedName>
    <definedName name="SISI">[0]!SISI</definedName>
    <definedName name="siyousyo" localSheetId="12">[5]!siyousyo</definedName>
    <definedName name="siyousyo" localSheetId="7">[5]!siyousyo</definedName>
    <definedName name="siyousyo" localSheetId="15">[5]!siyousyo</definedName>
    <definedName name="siyousyo" localSheetId="13">'現地工事作業者名簿 '!siyousyo</definedName>
    <definedName name="siyousyo">[0]!siyousyo</definedName>
    <definedName name="smally" localSheetId="12">#REF!</definedName>
    <definedName name="smally" localSheetId="7">#REF!</definedName>
    <definedName name="smally" localSheetId="15">#REF!</definedName>
    <definedName name="smally" localSheetId="13">#REF!</definedName>
    <definedName name="smally">#REF!</definedName>
    <definedName name="SO99DC" localSheetId="12">'[37]99標準DC'!$A$5:$G$1099</definedName>
    <definedName name="SO99DC" localSheetId="13">#REF!</definedName>
    <definedName name="SO99DC">'[37]99標準DC'!$A$5:$G$1099</definedName>
    <definedName name="SO99DC工数" localSheetId="12">#REF!</definedName>
    <definedName name="SO99DC工数" localSheetId="7">#REF!</definedName>
    <definedName name="SO99DC工数" localSheetId="15">#REF!</definedName>
    <definedName name="SO99DC工数" localSheetId="13">#REF!</definedName>
    <definedName name="SO99DC工数">#REF!</definedName>
    <definedName name="sortreset" localSheetId="12">[5]!sortreset</definedName>
    <definedName name="sortreset" localSheetId="7">[5]!sortreset</definedName>
    <definedName name="sortreset" localSheetId="15">[5]!sortreset</definedName>
    <definedName name="sortreset" localSheetId="13">'現地工事作業者名簿 '!sortreset</definedName>
    <definedName name="sortreset">[0]!sortreset</definedName>
    <definedName name="soso" localSheetId="12">[5]!soso</definedName>
    <definedName name="soso" localSheetId="7">[5]!soso</definedName>
    <definedName name="soso" localSheetId="15">[5]!soso</definedName>
    <definedName name="soso" localSheetId="13">'現地工事作業者名簿 '!soso</definedName>
    <definedName name="soso">[0]!soso</definedName>
    <definedName name="soukatu" localSheetId="12">#REF!</definedName>
    <definedName name="soukatu" localSheetId="7">#REF!</definedName>
    <definedName name="soukatu" localSheetId="15">#REF!</definedName>
    <definedName name="soukatu" localSheetId="13">#REF!</definedName>
    <definedName name="soukatu">#REF!</definedName>
    <definedName name="ＳＳ" localSheetId="12">'[24](4)設備計画'!#REF!</definedName>
    <definedName name="ＳＳ" localSheetId="7">'[24](4)設備計画'!#REF!</definedName>
    <definedName name="ＳＳ" localSheetId="15">'[24](4)設備計画'!#REF!</definedName>
    <definedName name="ＳＳ" localSheetId="13">#REF!</definedName>
    <definedName name="ＳＳ">'[24](4)設備計画'!#REF!</definedName>
    <definedName name="sss" localSheetId="12">[5]!sss</definedName>
    <definedName name="sss" localSheetId="7">[5]!sss</definedName>
    <definedName name="sss" localSheetId="15">[5]!sss</definedName>
    <definedName name="sss" localSheetId="13">'現地工事作業者名簿 '!sss</definedName>
    <definedName name="sss">[0]!sss</definedName>
    <definedName name="ssss" localSheetId="12">#REF!</definedName>
    <definedName name="ssss" localSheetId="7">#REF!</definedName>
    <definedName name="ssss" localSheetId="15">#REF!</definedName>
    <definedName name="ssss" localSheetId="13">#REF!</definedName>
    <definedName name="ssss">#REF!</definedName>
    <definedName name="SSSSS" localSheetId="12">#REF!</definedName>
    <definedName name="SSSSS" localSheetId="7">#REF!</definedName>
    <definedName name="SSSSS" localSheetId="15">#REF!</definedName>
    <definedName name="SSSSS">#REF!</definedName>
    <definedName name="ssssss" localSheetId="12">#REF!</definedName>
    <definedName name="ssssss" localSheetId="7">#REF!</definedName>
    <definedName name="ssssss" localSheetId="15">#REF!</definedName>
    <definedName name="ssssss">#REF!</definedName>
    <definedName name="sssssss" localSheetId="12">[5]!sssssss</definedName>
    <definedName name="sssssss" localSheetId="7">[5]!sssssss</definedName>
    <definedName name="sssssss" localSheetId="15">[5]!sssssss</definedName>
    <definedName name="sssssss" localSheetId="13">'現地工事作業者名簿 '!sssssss</definedName>
    <definedName name="sssssss">[0]!sssssss</definedName>
    <definedName name="sssssssss" localSheetId="12">#REF!</definedName>
    <definedName name="sssssssss" localSheetId="7">#REF!</definedName>
    <definedName name="sssssssss" localSheetId="15">#REF!</definedName>
    <definedName name="sssssssss" localSheetId="13">#REF!</definedName>
    <definedName name="sssssssss">#REF!</definedName>
    <definedName name="ssssssssss" localSheetId="12">#REF!</definedName>
    <definedName name="ssssssssss" localSheetId="7">#REF!</definedName>
    <definedName name="ssssssssss" localSheetId="15">#REF!</definedName>
    <definedName name="ssssssssss">#REF!</definedName>
    <definedName name="start1" localSheetId="12">[5]!start1</definedName>
    <definedName name="start1" localSheetId="7">[5]!start1</definedName>
    <definedName name="start1" localSheetId="15">[5]!start1</definedName>
    <definedName name="start1" localSheetId="13">'現地工事作業者名簿 '!start1</definedName>
    <definedName name="start1">[0]!start1</definedName>
    <definedName name="STIDX" localSheetId="12">#REF!</definedName>
    <definedName name="STIDX" localSheetId="7">#REF!</definedName>
    <definedName name="STIDX" localSheetId="15">#REF!</definedName>
    <definedName name="STIDX" localSheetId="13">#REF!</definedName>
    <definedName name="STIDX">#REF!</definedName>
    <definedName name="ｓｕｒｕ" localSheetId="12">[5]!ｓｕｒｕ</definedName>
    <definedName name="ｓｕｒｕ" localSheetId="7">[5]!ｓｕｒｕ</definedName>
    <definedName name="ｓｕｒｕ" localSheetId="15">[5]!ｓｕｒｕ</definedName>
    <definedName name="ｓｕｒｕ" localSheetId="13">'現地工事作業者名簿 '!ｓｕｒｕ</definedName>
    <definedName name="ｓｕｒｕ">[0]!ｓｕｒｕ</definedName>
    <definedName name="susu" localSheetId="12">[5]!susu</definedName>
    <definedName name="susu" localSheetId="7">[5]!susu</definedName>
    <definedName name="susu" localSheetId="15">[5]!susu</definedName>
    <definedName name="susu" localSheetId="13">'現地工事作業者名簿 '!susu</definedName>
    <definedName name="susu">[0]!susu</definedName>
    <definedName name="syubetu" localSheetId="12">#REF!</definedName>
    <definedName name="syubetu" localSheetId="7">#REF!</definedName>
    <definedName name="syubetu" localSheetId="15">#REF!</definedName>
    <definedName name="syubetu" localSheetId="13">#REF!</definedName>
    <definedName name="syubetu">#REF!</definedName>
    <definedName name="T" localSheetId="12">[38]日数時間!$C$7:$J$30</definedName>
    <definedName name="T" localSheetId="13">#REF!</definedName>
    <definedName name="T">[38]日数時間!$C$7:$J$30</definedName>
    <definedName name="tata" localSheetId="12">[5]!tata</definedName>
    <definedName name="tata" localSheetId="7">[5]!tata</definedName>
    <definedName name="tata" localSheetId="15">[5]!tata</definedName>
    <definedName name="tata" localSheetId="13">'現地工事作業者名簿 '!tata</definedName>
    <definedName name="tata">[0]!tata</definedName>
    <definedName name="test" localSheetId="12">[5]!test</definedName>
    <definedName name="test" localSheetId="7">[5]!test</definedName>
    <definedName name="test" localSheetId="15">[5]!test</definedName>
    <definedName name="test" localSheetId="13">'現地工事作業者名簿 '!test</definedName>
    <definedName name="test">[0]!test</definedName>
    <definedName name="tete" localSheetId="12">[5]!tete</definedName>
    <definedName name="tete" localSheetId="7">[5]!tete</definedName>
    <definedName name="tete" localSheetId="15">[5]!tete</definedName>
    <definedName name="tete" localSheetId="13">'現地工事作業者名簿 '!tete</definedName>
    <definedName name="tete">[0]!tete</definedName>
    <definedName name="titi" localSheetId="12">[5]!titi</definedName>
    <definedName name="titi" localSheetId="7">[5]!titi</definedName>
    <definedName name="titi" localSheetId="15">[5]!titi</definedName>
    <definedName name="titi" localSheetId="13">'現地工事作業者名簿 '!titi</definedName>
    <definedName name="titi">[0]!titi</definedName>
    <definedName name="toto" localSheetId="12">[5]!toto</definedName>
    <definedName name="toto" localSheetId="7">[5]!toto</definedName>
    <definedName name="toto" localSheetId="15">[5]!toto</definedName>
    <definedName name="toto" localSheetId="13">'現地工事作業者名簿 '!toto</definedName>
    <definedName name="toto">[0]!toto</definedName>
    <definedName name="tt" localSheetId="12" hidden="1">#REF!</definedName>
    <definedName name="tt" localSheetId="7" hidden="1">#REF!</definedName>
    <definedName name="tt" localSheetId="15" hidden="1">#REF!</definedName>
    <definedName name="tt" localSheetId="13" hidden="1">#REF!</definedName>
    <definedName name="tt" hidden="1">#REF!</definedName>
    <definedName name="ttt" localSheetId="12">[5]!ttt</definedName>
    <definedName name="ttt" localSheetId="7">[5]!ttt</definedName>
    <definedName name="ttt" localSheetId="15">[5]!ttt</definedName>
    <definedName name="ttt" localSheetId="13">'現地工事作業者名簿 '!ttt</definedName>
    <definedName name="ttt">[0]!ttt</definedName>
    <definedName name="tttt" localSheetId="12">#REF!</definedName>
    <definedName name="tttt" localSheetId="7">#REF!</definedName>
    <definedName name="tttt" localSheetId="15">#REF!</definedName>
    <definedName name="tttt" localSheetId="13">#REF!</definedName>
    <definedName name="tttt">#REF!</definedName>
    <definedName name="ｔｔｔｔｔｔ" localSheetId="12">[5]!ｔｔｔｔｔｔ</definedName>
    <definedName name="ｔｔｔｔｔｔ" localSheetId="7">[5]!ｔｔｔｔｔｔ</definedName>
    <definedName name="ｔｔｔｔｔｔ" localSheetId="15">[5]!ｔｔｔｔｔｔ</definedName>
    <definedName name="ｔｔｔｔｔｔ" localSheetId="13">'現地工事作業者名簿 '!ｔｔｔｔｔｔ</definedName>
    <definedName name="ｔｔｔｔｔｔ">[0]!ｔｔｔｔｔｔ</definedName>
    <definedName name="tuika" localSheetId="12">#REF!</definedName>
    <definedName name="tuika" localSheetId="7">#REF!</definedName>
    <definedName name="tuika" localSheetId="15">#REF!</definedName>
    <definedName name="tuika" localSheetId="13">#REF!</definedName>
    <definedName name="tuika">#REF!</definedName>
    <definedName name="tutu" localSheetId="12">[5]!tutu</definedName>
    <definedName name="tutu" localSheetId="7">[5]!tutu</definedName>
    <definedName name="tutu" localSheetId="15">[5]!tutu</definedName>
    <definedName name="tutu" localSheetId="13">'現地工事作業者名簿 '!tutu</definedName>
    <definedName name="tutu">[0]!tutu</definedName>
    <definedName name="U" localSheetId="12">'[39](4)設備計画'!#REF!</definedName>
    <definedName name="U" localSheetId="7">'[39](4)設備計画'!#REF!</definedName>
    <definedName name="U" localSheetId="15">'[39](4)設備計画'!#REF!</definedName>
    <definedName name="U" localSheetId="13">#REF!</definedName>
    <definedName name="U">'[39](4)設備計画'!#REF!</definedName>
    <definedName name="UB" localSheetId="12">#REF!</definedName>
    <definedName name="UB" localSheetId="7">#REF!</definedName>
    <definedName name="UB" localSheetId="15">#REF!</definedName>
    <definedName name="UB" localSheetId="13">#REF!</definedName>
    <definedName name="UB">#REF!</definedName>
    <definedName name="uuuuu" localSheetId="12">[5]!uuuuu</definedName>
    <definedName name="uuuuu" localSheetId="7">[5]!uuuuu</definedName>
    <definedName name="uuuuu" localSheetId="15">[5]!uuuuu</definedName>
    <definedName name="uuuuu" localSheetId="13">'現地工事作業者名簿 '!uuuuu</definedName>
    <definedName name="uuuuu">[0]!uuuuu</definedName>
    <definedName name="uuuuuuu" localSheetId="12">[5]!uuuuuuu</definedName>
    <definedName name="uuuuuuu" localSheetId="7">[5]!uuuuuuu</definedName>
    <definedName name="uuuuuuu" localSheetId="15">[5]!uuuuuuu</definedName>
    <definedName name="uuuuuuu" localSheetId="13">'現地工事作業者名簿 '!uuuuuuu</definedName>
    <definedName name="uuuuuuu">[0]!uuuuuuu</definedName>
    <definedName name="V" localSheetId="12">[10]予算表98!#REF!</definedName>
    <definedName name="V" localSheetId="7">[10]予算表98!#REF!</definedName>
    <definedName name="V" localSheetId="15">[10]予算表98!#REF!</definedName>
    <definedName name="V" localSheetId="13">#REF!</definedName>
    <definedName name="V">[10]予算表98!#REF!</definedName>
    <definedName name="ｖｆｄｖｂｆ" localSheetId="12">#REF!</definedName>
    <definedName name="ｖｆｄｖｂｆ" localSheetId="7">#REF!</definedName>
    <definedName name="ｖｆｄｖｂｆ" localSheetId="15">#REF!</definedName>
    <definedName name="ｖｆｄｖｂｆ" localSheetId="13">#REF!</definedName>
    <definedName name="ｖｆｄｖｂｆ">#REF!</definedName>
    <definedName name="VVV" localSheetId="12">[25]日数時間!$P$45:$P$46</definedName>
    <definedName name="VVV" localSheetId="13">#REF!</definedName>
    <definedName name="VVV">[25]日数時間!$P$45:$P$46</definedName>
    <definedName name="vvvvvv" localSheetId="12">[5]!vvvvvv</definedName>
    <definedName name="vvvvvv" localSheetId="7">[5]!vvvvvv</definedName>
    <definedName name="vvvvvv" localSheetId="15">[5]!vvvvvv</definedName>
    <definedName name="vvvvvv" localSheetId="13">'現地工事作業者名簿 '!vvvvvv</definedName>
    <definedName name="vvvvvv">[0]!vvvvvv</definedName>
    <definedName name="ｗ" localSheetId="12">#REF!</definedName>
    <definedName name="ｗ" localSheetId="7">#REF!</definedName>
    <definedName name="ｗ" localSheetId="15">#REF!</definedName>
    <definedName name="ｗ" localSheetId="13">#REF!</definedName>
    <definedName name="ｗ">#REF!</definedName>
    <definedName name="watana" localSheetId="12">[5]!watana</definedName>
    <definedName name="watana" localSheetId="7">[5]!watana</definedName>
    <definedName name="watana" localSheetId="15">[5]!watana</definedName>
    <definedName name="watana" localSheetId="13">'現地工事作業者名簿 '!watana</definedName>
    <definedName name="watana">[0]!watana</definedName>
    <definedName name="watana１" localSheetId="12">[5]!watana１</definedName>
    <definedName name="watana１" localSheetId="7">[5]!watana１</definedName>
    <definedName name="watana１" localSheetId="15">[5]!watana１</definedName>
    <definedName name="watana１" localSheetId="13">'現地工事作業者名簿 '!watana１</definedName>
    <definedName name="watana１">[0]!watana１</definedName>
    <definedName name="watanab" localSheetId="12">[5]!watanab</definedName>
    <definedName name="watanab" localSheetId="7">[5]!watanab</definedName>
    <definedName name="watanab" localSheetId="15">[5]!watanab</definedName>
    <definedName name="watanab" localSheetId="13">'現地工事作業者名簿 '!watanab</definedName>
    <definedName name="watanab">[0]!watanab</definedName>
    <definedName name="watanabe" localSheetId="12">[5]!watanabe</definedName>
    <definedName name="watanabe" localSheetId="7">[5]!watanabe</definedName>
    <definedName name="watanabe" localSheetId="15">[5]!watanabe</definedName>
    <definedName name="watanabe" localSheetId="13">'現地工事作業者名簿 '!watanabe</definedName>
    <definedName name="watanabe">[0]!watanabe</definedName>
    <definedName name="WATNA" localSheetId="12">[5]!WATNA</definedName>
    <definedName name="WATNA" localSheetId="7">[5]!WATNA</definedName>
    <definedName name="WATNA" localSheetId="15">[5]!WATNA</definedName>
    <definedName name="WATNA" localSheetId="13">'現地工事作業者名簿 '!WATNA</definedName>
    <definedName name="WATNA">[0]!WATNA</definedName>
    <definedName name="wip_crosstab_12" localSheetId="12">#REF!</definedName>
    <definedName name="wip_crosstab_12" localSheetId="7">#REF!</definedName>
    <definedName name="wip_crosstab_12" localSheetId="15">#REF!</definedName>
    <definedName name="wip_crosstab_12" localSheetId="13">#REF!</definedName>
    <definedName name="wip_crosstab_12">#REF!</definedName>
    <definedName name="ww" localSheetId="12" hidden="1">#REF!</definedName>
    <definedName name="ww" localSheetId="7" hidden="1">#REF!</definedName>
    <definedName name="ww" localSheetId="15" hidden="1">#REF!</definedName>
    <definedName name="ww" hidden="1">#REF!</definedName>
    <definedName name="www" localSheetId="12" hidden="1">#REF!</definedName>
    <definedName name="www" localSheetId="7" hidden="1">#REF!</definedName>
    <definedName name="www" localSheetId="15" hidden="1">#REF!</definedName>
    <definedName name="www" hidden="1">#REF!</definedName>
    <definedName name="wwww" hidden="1">#REF!</definedName>
    <definedName name="wwwww" hidden="1">#REF!</definedName>
    <definedName name="wwwwww" localSheetId="12">[5]!wwwwww</definedName>
    <definedName name="wwwwww" localSheetId="7">[5]!wwwwww</definedName>
    <definedName name="wwwwww" localSheetId="15">[5]!wwwwww</definedName>
    <definedName name="wwwwww" localSheetId="13">'現地工事作業者名簿 '!wwwwww</definedName>
    <definedName name="wwwwww">[0]!wwwwww</definedName>
    <definedName name="x" localSheetId="12">[5]!x</definedName>
    <definedName name="x" localSheetId="7">[5]!x</definedName>
    <definedName name="x" localSheetId="15">[5]!x</definedName>
    <definedName name="x" localSheetId="13">'現地工事作業者名簿 '!x</definedName>
    <definedName name="x">[0]!x</definedName>
    <definedName name="ｘｘ" localSheetId="12">[5]!ｘｘ</definedName>
    <definedName name="ｘｘ" localSheetId="7">[5]!ｘｘ</definedName>
    <definedName name="ｘｘ" localSheetId="15">[5]!ｘｘ</definedName>
    <definedName name="ｘｘ" localSheetId="13">'現地工事作業者名簿 '!ｘｘ</definedName>
    <definedName name="ｘｘ">[0]!ｘｘ</definedName>
    <definedName name="ｘｘｘ" localSheetId="12">[5]!ｘｘｘ</definedName>
    <definedName name="ｘｘｘ" localSheetId="7">[5]!ｘｘｘ</definedName>
    <definedName name="ｘｘｘ" localSheetId="15">[5]!ｘｘｘ</definedName>
    <definedName name="ｘｘｘ" localSheetId="13">'現地工事作業者名簿 '!ｘｘｘ</definedName>
    <definedName name="ｘｘｘ">[0]!ｘｘｘ</definedName>
    <definedName name="xxxxx" localSheetId="12">#REF!</definedName>
    <definedName name="xxxxx" localSheetId="7">#REF!</definedName>
    <definedName name="xxxxx" localSheetId="15">#REF!</definedName>
    <definedName name="xxxxx" localSheetId="13">#REF!</definedName>
    <definedName name="xxxxx">#REF!</definedName>
    <definedName name="xxxxxx" localSheetId="12">#REF!</definedName>
    <definedName name="xxxxxx" localSheetId="7">#REF!</definedName>
    <definedName name="xxxxxx" localSheetId="15">#REF!</definedName>
    <definedName name="xxxxxx">#REF!</definedName>
    <definedName name="xxxxxxx" localSheetId="12">[5]!xxxxxxx</definedName>
    <definedName name="xxxxxxx" localSheetId="7">[5]!xxxxxxx</definedName>
    <definedName name="xxxxxxx" localSheetId="15">[5]!xxxxxxx</definedName>
    <definedName name="xxxxxxx" localSheetId="13">'現地工事作業者名簿 '!xxxxxxx</definedName>
    <definedName name="xxxxxxx">[0]!xxxxxxx</definedName>
    <definedName name="ｘｚｘｃｚ" localSheetId="12">#REF!</definedName>
    <definedName name="ｘｚｘｃｚ" localSheetId="7">#REF!</definedName>
    <definedName name="ｘｚｘｃｚ" localSheetId="15">#REF!</definedName>
    <definedName name="ｘｚｘｃｚ" localSheetId="13">#REF!</definedName>
    <definedName name="ｘｚｘｃｚ">#REF!</definedName>
    <definedName name="Y" localSheetId="12">#REF!</definedName>
    <definedName name="Y" localSheetId="7">#REF!</definedName>
    <definedName name="Y" localSheetId="15">#REF!</definedName>
    <definedName name="Y">#REF!</definedName>
    <definedName name="yy" localSheetId="12">#REF!</definedName>
    <definedName name="yy" localSheetId="7">#REF!</definedName>
    <definedName name="yy" localSheetId="15">#REF!</definedName>
    <definedName name="yy">#REF!</definedName>
    <definedName name="yyy">#REF!</definedName>
    <definedName name="yyyy">#REF!</definedName>
    <definedName name="yyyyyy" localSheetId="12">[5]!yyyyyy</definedName>
    <definedName name="yyyyyy" localSheetId="7">[5]!yyyyyy</definedName>
    <definedName name="yyyyyy" localSheetId="15">[5]!yyyyyy</definedName>
    <definedName name="yyyyyy" localSheetId="13">'現地工事作業者名簿 '!yyyyyy</definedName>
    <definedName name="yyyyyy">[0]!yyyyyy</definedName>
    <definedName name="z" localSheetId="12">[5]!z</definedName>
    <definedName name="z" localSheetId="7">[5]!z</definedName>
    <definedName name="z" localSheetId="15">[5]!z</definedName>
    <definedName name="z" localSheetId="13">'現地工事作業者名簿 '!z</definedName>
    <definedName name="z">[0]!z</definedName>
    <definedName name="z00" localSheetId="12">#REF!</definedName>
    <definedName name="z00" localSheetId="7">#REF!</definedName>
    <definedName name="z00" localSheetId="15">#REF!</definedName>
    <definedName name="z00" localSheetId="13">#REF!</definedName>
    <definedName name="z00">#REF!</definedName>
    <definedName name="z0000" localSheetId="12">#REF!</definedName>
    <definedName name="z0000" localSheetId="7">#REF!</definedName>
    <definedName name="z0000" localSheetId="15">#REF!</definedName>
    <definedName name="z0000">#REF!</definedName>
    <definedName name="ＺＡ" localSheetId="12">[5]!ＺＡ</definedName>
    <definedName name="ＺＡ" localSheetId="7">[5]!ＺＡ</definedName>
    <definedName name="ＺＡ" localSheetId="15">[5]!ＺＡ</definedName>
    <definedName name="ＺＡ" localSheetId="13">'現地工事作業者名簿 '!ＺＡ</definedName>
    <definedName name="ＺＡ">[0]!ＺＡ</definedName>
    <definedName name="zz" localSheetId="12">#REF!</definedName>
    <definedName name="zz" localSheetId="7">#REF!</definedName>
    <definedName name="zz" localSheetId="15">#REF!</definedName>
    <definedName name="zz" localSheetId="13">#REF!</definedName>
    <definedName name="zz">#REF!</definedName>
    <definedName name="zzz" localSheetId="12">#REF!</definedName>
    <definedName name="zzz" localSheetId="7">#REF!</definedName>
    <definedName name="zzz" localSheetId="15">#REF!</definedName>
    <definedName name="zzz">#REF!</definedName>
    <definedName name="zzzz" localSheetId="12">#REF!</definedName>
    <definedName name="zzzz" localSheetId="7">#REF!</definedName>
    <definedName name="zzzz" localSheetId="15">#REF!</definedName>
    <definedName name="zzzz">#REF!</definedName>
    <definedName name="zzzzz" localSheetId="12">[5]!zzzzz</definedName>
    <definedName name="zzzzz" localSheetId="7">[5]!zzzzz</definedName>
    <definedName name="zzzzz" localSheetId="15">[5]!zzzzz</definedName>
    <definedName name="zzzzz" localSheetId="13">'現地工事作業者名簿 '!zzzzz</definedName>
    <definedName name="zzzzz">[0]!zzzzz</definedName>
    <definedName name="ｚｚｚｚｚｚ" localSheetId="12">[5]!ｚｚｚｚｚｚ</definedName>
    <definedName name="ｚｚｚｚｚｚ" localSheetId="7">[5]!ｚｚｚｚｚｚ</definedName>
    <definedName name="ｚｚｚｚｚｚ" localSheetId="15">[5]!ｚｚｚｚｚｚ</definedName>
    <definedName name="ｚｚｚｚｚｚ" localSheetId="13">'現地工事作業者名簿 '!ｚｚｚｚｚｚ</definedName>
    <definedName name="ｚｚｚｚｚｚ">[0]!ｚｚｚｚｚｚ</definedName>
    <definedName name="zzzzzzz" localSheetId="12">[5]!zzzzzzz</definedName>
    <definedName name="zzzzzzz" localSheetId="7">[5]!zzzzzzz</definedName>
    <definedName name="zzzzzzz" localSheetId="15">[5]!zzzzzzz</definedName>
    <definedName name="zzzzzzz" localSheetId="13">'現地工事作業者名簿 '!zzzzzzz</definedName>
    <definedName name="zzzzzzz">[0]!zzzzzzz</definedName>
    <definedName name="あ" localSheetId="12">[5]!あ</definedName>
    <definedName name="あ" localSheetId="7">[5]!あ</definedName>
    <definedName name="あ" localSheetId="15">[5]!あ</definedName>
    <definedName name="あ" localSheetId="13">'現地工事作業者名簿 '!あ</definedName>
    <definedName name="あ">[0]!あ</definedName>
    <definedName name="ぁｂｃ" localSheetId="12">[5]!ぁｂｃ</definedName>
    <definedName name="ぁｂｃ" localSheetId="7">[5]!ぁｂｃ</definedName>
    <definedName name="ぁｂｃ" localSheetId="15">[5]!ぁｂｃ</definedName>
    <definedName name="ぁｂｃ" localSheetId="13">'現地工事作業者名簿 '!ぁｂｃ</definedName>
    <definedName name="ぁｂｃ">[0]!ぁｂｃ</definedName>
    <definedName name="あｂｃ" localSheetId="12">[5]!あｂｃ</definedName>
    <definedName name="あｂｃ" localSheetId="7">[5]!あｂｃ</definedName>
    <definedName name="あｂｃ" localSheetId="15">[5]!あｂｃ</definedName>
    <definedName name="あｂｃ" localSheetId="13">'現地工事作業者名簿 '!あｂｃ</definedName>
    <definedName name="あｂｃ">[0]!あｂｃ</definedName>
    <definedName name="あｍかｋ" localSheetId="12">[40]上期経費!$D$1</definedName>
    <definedName name="あｍかｋ" localSheetId="13">#REF!</definedName>
    <definedName name="あｍかｋ">[40]上期経費!$D$1</definedName>
    <definedName name="ああ" localSheetId="12">#REF!</definedName>
    <definedName name="ああ" localSheetId="7">#REF!</definedName>
    <definedName name="ああ" localSheetId="15">#REF!</definedName>
    <definedName name="ああ" localSheetId="13">#REF!</definedName>
    <definedName name="ああ">#REF!</definedName>
    <definedName name="ｱｱｱ" localSheetId="12">[5]!ｱｱｱ</definedName>
    <definedName name="ｱｱｱ" localSheetId="7">[5]!ｱｱｱ</definedName>
    <definedName name="ｱｱｱ" localSheetId="15">[5]!ｱｱｱ</definedName>
    <definedName name="ｱｱｱ" localSheetId="13">'現地工事作業者名簿 '!ｱｱｱ</definedName>
    <definedName name="ｱｱｱ">[0]!ｱｱｱ</definedName>
    <definedName name="あああ" localSheetId="12">[5]!あああ</definedName>
    <definedName name="あああ" localSheetId="7">[5]!あああ</definedName>
    <definedName name="あああ" localSheetId="15">[5]!あああ</definedName>
    <definedName name="あああ" localSheetId="13">'現地工事作業者名簿 '!あああ</definedName>
    <definedName name="あああ">[0]!あああ</definedName>
    <definedName name="アウター封止" localSheetId="12">[5]!アウター封止</definedName>
    <definedName name="アウター封止" localSheetId="7">[5]!アウター封止</definedName>
    <definedName name="アウター封止" localSheetId="15">[5]!アウター封止</definedName>
    <definedName name="アウター封止" localSheetId="13">'現地工事作業者名簿 '!アウター封止</definedName>
    <definedName name="アウター封止">[0]!アウター封止</definedName>
    <definedName name="あががｇ" localSheetId="12">[40]上期経費!$D$1</definedName>
    <definedName name="あががｇ" localSheetId="13">#REF!</definedName>
    <definedName name="あががｇ">[40]上期経費!$D$1</definedName>
    <definedName name="あかかｋ" localSheetId="12">[40]上期経費!$D$3</definedName>
    <definedName name="あかかｋ" localSheetId="13">#REF!</definedName>
    <definedName name="あかかｋ">[40]上期経費!$D$3</definedName>
    <definedName name="アクセスへ" localSheetId="12">[5]!アクセスへ</definedName>
    <definedName name="アクセスへ" localSheetId="7">[5]!アクセスへ</definedName>
    <definedName name="アクセスへ" localSheetId="15">[5]!アクセスへ</definedName>
    <definedName name="アクセスへ" localSheetId="13">'現地工事作業者名簿 '!アクセスへ</definedName>
    <definedName name="アクセスへ">[0]!アクセスへ</definedName>
    <definedName name="あなた" localSheetId="12">[5]!あなた</definedName>
    <definedName name="あなた" localSheetId="7">[5]!あなた</definedName>
    <definedName name="あなた" localSheetId="15">[5]!あなた</definedName>
    <definedName name="あなた" localSheetId="13">'現地工事作業者名簿 '!あなた</definedName>
    <definedName name="あなた">[0]!あなた</definedName>
    <definedName name="い" localSheetId="12">[5]!い</definedName>
    <definedName name="い" localSheetId="7">[5]!い</definedName>
    <definedName name="い" localSheetId="15">[5]!い</definedName>
    <definedName name="い" localSheetId="13">'現地工事作業者名簿 '!い</definedName>
    <definedName name="い">[0]!い</definedName>
    <definedName name="いいい" localSheetId="12">[5]!いいい</definedName>
    <definedName name="いいい" localSheetId="7">[5]!いいい</definedName>
    <definedName name="いいい" localSheetId="15">[5]!いいい</definedName>
    <definedName name="いいい" localSheetId="13">'現地工事作業者名簿 '!いいい</definedName>
    <definedName name="いいい">[0]!いいい</definedName>
    <definedName name="う" localSheetId="12">[5]!う</definedName>
    <definedName name="う" localSheetId="7">[5]!う</definedName>
    <definedName name="う" localSheetId="15">[5]!う</definedName>
    <definedName name="う" localSheetId="13">'現地工事作業者名簿 '!う</definedName>
    <definedName name="う">[0]!う</definedName>
    <definedName name="ウオタージェット" localSheetId="12">[5]!ウオタージェット</definedName>
    <definedName name="ウオタージェット" localSheetId="7">[5]!ウオタージェット</definedName>
    <definedName name="ウオタージェット" localSheetId="15">[5]!ウオタージェット</definedName>
    <definedName name="ウオタージェット" localSheetId="13">'現地工事作業者名簿 '!ウオタージェット</definedName>
    <definedName name="ウオタージェット">[0]!ウオタージェット</definedName>
    <definedName name="え" localSheetId="12">#REF!</definedName>
    <definedName name="え" localSheetId="7">#REF!</definedName>
    <definedName name="え" localSheetId="15">#REF!</definedName>
    <definedName name="え" localSheetId="13">#REF!</definedName>
    <definedName name="え">#REF!</definedName>
    <definedName name="ええ" localSheetId="12">[41]DATA2!$A$1:$F$24</definedName>
    <definedName name="ええ" localSheetId="13">#REF!</definedName>
    <definedName name="ええ">[41]DATA2!$A$1:$F$24</definedName>
    <definedName name="ｴｾﾞｸﾀ記号" localSheetId="12">'[36]φAAA･SB-P'!$DL$40:$DN$80</definedName>
    <definedName name="ｴｾﾞｸﾀ記号" localSheetId="13">#REF!</definedName>
    <definedName name="ｴｾﾞｸﾀ記号">'[36]φAAA･SB-P'!$DL$40:$DN$80</definedName>
    <definedName name="エレ２" localSheetId="1">#REF!</definedName>
    <definedName name="エレ２">#REF!</definedName>
    <definedName name="エレベータ" localSheetId="12">#REF!</definedName>
    <definedName name="エレベータ" localSheetId="1">#REF!</definedName>
    <definedName name="エレベータ" localSheetId="7">#REF!</definedName>
    <definedName name="エレベータ" localSheetId="15">#REF!</definedName>
    <definedName name="エレベータ" localSheetId="0">#REF!</definedName>
    <definedName name="エレベータ">#REF!</definedName>
    <definedName name="エレベーター２" localSheetId="1">#REF!</definedName>
    <definedName name="エレベーター２">#REF!</definedName>
    <definedName name="お" localSheetId="12">#REF!</definedName>
    <definedName name="お" localSheetId="7">#REF!</definedName>
    <definedName name="お">#REF!</definedName>
    <definedName name="おおお" localSheetId="12">#REF!</definedName>
    <definedName name="おおお" localSheetId="7">#REF!</definedName>
    <definedName name="おおお">#REF!</definedName>
    <definedName name="オーブン">#REF!</definedName>
    <definedName name="ガス" localSheetId="1">#REF!</definedName>
    <definedName name="ガス" localSheetId="15">#REF!</definedName>
    <definedName name="ガス">#REF!</definedName>
    <definedName name="カミキ" localSheetId="12">[5]!カミキ</definedName>
    <definedName name="カミキ" localSheetId="7">[5]!カミキ</definedName>
    <definedName name="カミキ" localSheetId="15">[5]!カミキ</definedName>
    <definedName name="カミキ" localSheetId="13">'現地工事作業者名簿 '!カミキ</definedName>
    <definedName name="カミキ">[0]!カミキ</definedName>
    <definedName name="きたの" localSheetId="12">[5]!きたの</definedName>
    <definedName name="きたの" localSheetId="7">[5]!きたの</definedName>
    <definedName name="きたの" localSheetId="15">[5]!きたの</definedName>
    <definedName name="きたの" localSheetId="13">'現地工事作業者名簿 '!きたの</definedName>
    <definedName name="きたの">[0]!きたの</definedName>
    <definedName name="くぇ" localSheetId="12">#REF!</definedName>
    <definedName name="くぇ" localSheetId="7">#REF!</definedName>
    <definedName name="くぇ" localSheetId="15">#REF!</definedName>
    <definedName name="くぇ" localSheetId="13">#REF!</definedName>
    <definedName name="くぇ">#REF!</definedName>
    <definedName name="くぇＲ" localSheetId="12">#REF!</definedName>
    <definedName name="くぇＲ" localSheetId="7">#REF!</definedName>
    <definedName name="くぇＲ" localSheetId="15">#REF!</definedName>
    <definedName name="くぇＲ">#REF!</definedName>
    <definedName name="くぇＲＴ" localSheetId="12">#REF!</definedName>
    <definedName name="くぇＲＴ" localSheetId="7">#REF!</definedName>
    <definedName name="くぇＲＴ" localSheetId="15">#REF!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12">'[42](4)設備計画'!#REF!</definedName>
    <definedName name="くみたて" localSheetId="13">#REF!</definedName>
    <definedName name="くみたて">'[42](4)設備計画'!#REF!</definedName>
    <definedName name="グラフ1">"グラフ 6"</definedName>
    <definedName name="ｸﾞﾗﾌ2">#REF!</definedName>
    <definedName name="こ" localSheetId="12">[5]!こ</definedName>
    <definedName name="こ" localSheetId="7">[5]!こ</definedName>
    <definedName name="こ" localSheetId="15">[5]!こ</definedName>
    <definedName name="こ" localSheetId="13">'現地工事作業者名簿 '!こ</definedName>
    <definedName name="こ">[0]!こ</definedName>
    <definedName name="ｺｽﾄ" localSheetId="12">#REF!</definedName>
    <definedName name="ｺｽﾄ" localSheetId="7">#REF!</definedName>
    <definedName name="ｺｽﾄ" localSheetId="15">#REF!</definedName>
    <definedName name="ｺｽﾄ" localSheetId="13">#REF!</definedName>
    <definedName name="ｺｽﾄ">#REF!</definedName>
    <definedName name="シート０" localSheetId="12">[5]!シート０</definedName>
    <definedName name="シート０" localSheetId="7">[5]!シート０</definedName>
    <definedName name="シート０" localSheetId="15">[5]!シート０</definedName>
    <definedName name="シート０" localSheetId="13">'現地工事作業者名簿 '!シート０</definedName>
    <definedName name="シート０">[0]!シート０</definedName>
    <definedName name="シート１" localSheetId="12">[5]!シート１</definedName>
    <definedName name="シート１" localSheetId="7">[5]!シート１</definedName>
    <definedName name="シート１" localSheetId="15">[5]!シート１</definedName>
    <definedName name="シート１" localSheetId="13">'現地工事作業者名簿 '!シート１</definedName>
    <definedName name="シート１">[0]!シート１</definedName>
    <definedName name="ｼﾌﾄ2" localSheetId="12">#REF!</definedName>
    <definedName name="ｼﾌﾄ2" localSheetId="7">#REF!</definedName>
    <definedName name="ｼﾌﾄ2" localSheetId="15">#REF!</definedName>
    <definedName name="ｼﾌﾄ2" localSheetId="13">#REF!</definedName>
    <definedName name="ｼﾌﾄ2">#REF!</definedName>
    <definedName name="ｼﾌﾄ3" localSheetId="12">#REF!</definedName>
    <definedName name="ｼﾌﾄ3" localSheetId="7">#REF!</definedName>
    <definedName name="ｼﾌﾄ3" localSheetId="15">#REF!</definedName>
    <definedName name="ｼﾌﾄ3">#REF!</definedName>
    <definedName name="し尿浄化槽" localSheetId="12">#REF!</definedName>
    <definedName name="し尿浄化槽" localSheetId="1">#REF!</definedName>
    <definedName name="し尿浄化槽" localSheetId="7">#REF!</definedName>
    <definedName name="し尿浄化槽" localSheetId="15">#REF!</definedName>
    <definedName name="し尿浄化槽">#REF!</definedName>
    <definedName name="スカム受槽" localSheetId="12">[43]加圧浮上!$H$164:$N$172</definedName>
    <definedName name="スカム受槽" localSheetId="13">#REF!</definedName>
    <definedName name="スカム受槽">[43]加圧浮上!$H$164:$N$172</definedName>
    <definedName name="せる" localSheetId="12">[5]!せる</definedName>
    <definedName name="せる" localSheetId="7">[5]!せる</definedName>
    <definedName name="せる" localSheetId="15">[5]!せる</definedName>
    <definedName name="せる" localSheetId="13">'現地工事作業者名簿 '!せる</definedName>
    <definedName name="せる">[0]!せる</definedName>
    <definedName name="センター当月1" localSheetId="12">#REF!</definedName>
    <definedName name="センター当月1" localSheetId="7">#REF!</definedName>
    <definedName name="センター当月1" localSheetId="15">#REF!</definedName>
    <definedName name="センター当月1" localSheetId="13">#REF!</definedName>
    <definedName name="センター当月1">#REF!</definedName>
    <definedName name="その他１" localSheetId="12">#REF!</definedName>
    <definedName name="その他１" localSheetId="7">#REF!</definedName>
    <definedName name="その他１" localSheetId="15">#REF!</definedName>
    <definedName name="その他１">#REF!</definedName>
    <definedName name="その他２" localSheetId="12">#REF!</definedName>
    <definedName name="その他２" localSheetId="7">#REF!</definedName>
    <definedName name="その他２" localSheetId="15">#REF!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12">[5]!っｐ</definedName>
    <definedName name="っｐ" localSheetId="7">[5]!っｐ</definedName>
    <definedName name="っｐ" localSheetId="15">[5]!っｐ</definedName>
    <definedName name="っｐ" localSheetId="13">'現地工事作業者名簿 '!っｐ</definedName>
    <definedName name="っｐ">[0]!っｐ</definedName>
    <definedName name="っら" localSheetId="12">[5]!っら</definedName>
    <definedName name="っら" localSheetId="7">[5]!っら</definedName>
    <definedName name="っら" localSheetId="15">[5]!っら</definedName>
    <definedName name="っら" localSheetId="13">'現地工事作業者名簿 '!っら</definedName>
    <definedName name="っら">[0]!っら</definedName>
    <definedName name="っり" localSheetId="12">[5]!っり</definedName>
    <definedName name="っり" localSheetId="7">[5]!っり</definedName>
    <definedName name="っり" localSheetId="15">[5]!っり</definedName>
    <definedName name="っり" localSheetId="13">'現地工事作業者名簿 '!っり</definedName>
    <definedName name="っり">[0]!っり</definedName>
    <definedName name="データー" localSheetId="12">#REF!</definedName>
    <definedName name="データー" localSheetId="7">#REF!</definedName>
    <definedName name="データー" localSheetId="15">#REF!</definedName>
    <definedName name="データー" localSheetId="13">#REF!</definedName>
    <definedName name="データー">#REF!</definedName>
    <definedName name="データー域" localSheetId="12">#REF!</definedName>
    <definedName name="データー域" localSheetId="7">#REF!</definedName>
    <definedName name="データー域" localSheetId="15">#REF!</definedName>
    <definedName name="データー域">#REF!</definedName>
    <definedName name="ﾃｽﾀ" localSheetId="12">[5]!ﾃｽﾀ</definedName>
    <definedName name="ﾃｽﾀ" localSheetId="7">[5]!ﾃｽﾀ</definedName>
    <definedName name="ﾃｽﾀ" localSheetId="15">[5]!ﾃｽﾀ</definedName>
    <definedName name="ﾃｽﾀ" localSheetId="13">'現地工事作業者名簿 '!ﾃｽﾀ</definedName>
    <definedName name="ﾃｽﾀ">[0]!ﾃｽﾀ</definedName>
    <definedName name="テスト" localSheetId="12">#REF!</definedName>
    <definedName name="テスト" localSheetId="7">#REF!</definedName>
    <definedName name="テスト" localSheetId="15">#REF!</definedName>
    <definedName name="テスト" localSheetId="13">#REF!</definedName>
    <definedName name="テスト">#REF!</definedName>
    <definedName name="トリップ" localSheetId="12">#REF!</definedName>
    <definedName name="トリップ" localSheetId="7">#REF!</definedName>
    <definedName name="トリップ" localSheetId="15">#REF!</definedName>
    <definedName name="トリップ">#REF!</definedName>
    <definedName name="なし" localSheetId="12">[5]!なし</definedName>
    <definedName name="なし" localSheetId="7">[5]!なし</definedName>
    <definedName name="なし" localSheetId="15">[5]!なし</definedName>
    <definedName name="なし" localSheetId="13">'現地工事作業者名簿 '!なし</definedName>
    <definedName name="なし">[0]!なし</definedName>
    <definedName name="なに" localSheetId="12">'[39](4)設備計画'!#REF!</definedName>
    <definedName name="なに" localSheetId="7">'[39](4)設備計画'!#REF!</definedName>
    <definedName name="なに" localSheetId="15">'[39](4)設備計画'!#REF!</definedName>
    <definedName name="なに" localSheetId="13">#REF!</definedName>
    <definedName name="なに">'[39](4)設備計画'!#REF!</definedName>
    <definedName name="ナンバリング欄２" localSheetId="12">#REF!</definedName>
    <definedName name="ナンバリング欄２" localSheetId="7">#REF!</definedName>
    <definedName name="ナンバリング欄２" localSheetId="15">#REF!</definedName>
    <definedName name="ナンバリング欄２" localSheetId="13">#REF!</definedName>
    <definedName name="ナンバリング欄２">#REF!</definedName>
    <definedName name="ﾊﾞｲｵﾎﾟﾘｼｬｰ1" localSheetId="12">'[44]ﾊﾞｲｵﾎﾟﾘｯｼｬ&amp;MF'!$D$90:$I$95</definedName>
    <definedName name="ﾊﾞｲｵﾎﾟﾘｼｬｰ1" localSheetId="13">#REF!</definedName>
    <definedName name="ﾊﾞｲｵﾎﾟﾘｼｬｰ1">'[44]ﾊﾞｲｵﾎﾟﾘｯｼｬ&amp;MF'!$D$90:$I$95</definedName>
    <definedName name="ﾊﾞｲｵﾎﾟﾘｼｬｰ2" localSheetId="12">'[44]ﾊﾞｲｵﾎﾟﾘｯｼｬ&amp;MF'!$D$99:$J$104</definedName>
    <definedName name="ﾊﾞｲｵﾎﾟﾘｼｬｰ2" localSheetId="13">#REF!</definedName>
    <definedName name="ﾊﾞｲｵﾎﾟﾘｼｬｰ2">'[44]ﾊﾞｲｵﾎﾟﾘｯｼｬ&amp;MF'!$D$99:$J$104</definedName>
    <definedName name="ばい煙" localSheetId="12">#REF!</definedName>
    <definedName name="ばい煙" localSheetId="1">#REF!</definedName>
    <definedName name="ばい煙" localSheetId="7">#REF!</definedName>
    <definedName name="ばい煙" localSheetId="15">#REF!</definedName>
    <definedName name="ばい煙">#REF!</definedName>
    <definedName name="はくんなな" localSheetId="12">[5]!はくんなな</definedName>
    <definedName name="はくんなな" localSheetId="7">[5]!はくんなな</definedName>
    <definedName name="はくんなな" localSheetId="15">[5]!はくんなな</definedName>
    <definedName name="はくんなな" localSheetId="13">'現地工事作業者名簿 '!はくんなな</definedName>
    <definedName name="はくんなな">[0]!はくんなな</definedName>
    <definedName name="ふぉーむ" localSheetId="12">[45]月別人員!#REF!</definedName>
    <definedName name="ふぉーむ" localSheetId="7">[45]月別人員!#REF!</definedName>
    <definedName name="ふぉーむ" localSheetId="15">[45]月別人員!#REF!</definedName>
    <definedName name="ふぉーむ" localSheetId="13">#REF!</definedName>
    <definedName name="ふぉーむ">[45]月別人員!#REF!</definedName>
    <definedName name="ﾌｫｰﾑ２" localSheetId="12" hidden="1">[31]ﾌｫｰﾑ!$E$28:$E$29</definedName>
    <definedName name="ﾌｫｰﾑ２" localSheetId="13" hidden="1">#REF!</definedName>
    <definedName name="ﾌｫｰﾑ２" hidden="1">[31]ﾌｫｰﾑ!$E$28:$E$29</definedName>
    <definedName name="ﾌｫｰﾑ３" localSheetId="12">[31]ﾌｫｰﾑ!$B$2:$V$35</definedName>
    <definedName name="ﾌｫｰﾑ３" localSheetId="13">#REF!</definedName>
    <definedName name="ﾌｫｰﾑ３">[31]ﾌｫｰﾑ!$B$2:$V$35</definedName>
    <definedName name="フッター">#N/A</definedName>
    <definedName name="プリント出力" localSheetId="12">#REF!</definedName>
    <definedName name="プリント出力" localSheetId="7">#REF!</definedName>
    <definedName name="プリント出力" localSheetId="15">#REF!</definedName>
    <definedName name="プリント出力" localSheetId="13">#REF!</definedName>
    <definedName name="プリント出力">#REF!</definedName>
    <definedName name="ブレーカー" localSheetId="12" hidden="1">#REF!</definedName>
    <definedName name="ブレーカー" hidden="1">#REF!</definedName>
    <definedName name="フレーム" localSheetId="12">#REF!</definedName>
    <definedName name="フレーム" localSheetId="7">#REF!</definedName>
    <definedName name="フレーム" localSheetId="15">#REF!</definedName>
    <definedName name="フレーム">#REF!</definedName>
    <definedName name="ﾌﾟﾛｰﾊﾞ" localSheetId="12">[5]!ﾌﾟﾛｰﾊﾞ</definedName>
    <definedName name="ﾌﾟﾛｰﾊﾞ" localSheetId="7">[5]!ﾌﾟﾛｰﾊﾞ</definedName>
    <definedName name="ﾌﾟﾛｰﾊﾞ" localSheetId="15">[5]!ﾌﾟﾛｰﾊﾞ</definedName>
    <definedName name="ﾌﾟﾛｰﾊﾞ" localSheetId="13">'現地工事作業者名簿 '!ﾌﾟﾛｰﾊﾞ</definedName>
    <definedName name="ﾌﾟﾛｰﾊﾞ">[0]!ﾌﾟﾛｰﾊﾞ</definedName>
    <definedName name="ボイラ" localSheetId="12">#REF!</definedName>
    <definedName name="ボイラ" localSheetId="1">#REF!</definedName>
    <definedName name="ボイラ" localSheetId="7">#REF!</definedName>
    <definedName name="ボイラ" localSheetId="15">#REF!</definedName>
    <definedName name="ボイラ">#REF!</definedName>
    <definedName name="ポンプデータ" localSheetId="12">[13]入力シート!$B$10:$AT$52</definedName>
    <definedName name="ポンプデータ" localSheetId="13">#REF!</definedName>
    <definedName name="ポンプデータ">[13]入力シート!$B$10:$AT$52</definedName>
    <definedName name="ﾏｸﾏ" localSheetId="12">#REF!</definedName>
    <definedName name="ﾏｸﾏ" localSheetId="7">#REF!</definedName>
    <definedName name="ﾏｸﾏ" localSheetId="15">#REF!</definedName>
    <definedName name="ﾏｸﾏ" localSheetId="13">#REF!</definedName>
    <definedName name="ﾏｸﾏ">#REF!</definedName>
    <definedName name="ﾏﾄﾘｯｸｽ" localSheetId="12">'[46]ｻﾝﾌﾟﾙ（計算シート使用説明）'!#REF!</definedName>
    <definedName name="ﾏﾄﾘｯｸｽ" localSheetId="7">'[46]ｻﾝﾌﾟﾙ（計算シート使用説明）'!#REF!</definedName>
    <definedName name="ﾏﾄﾘｯｸｽ" localSheetId="15">'[46]ｻﾝﾌﾟﾙ（計算シート使用説明）'!#REF!</definedName>
    <definedName name="ﾏﾄﾘｯｸｽ" localSheetId="13">#REF!</definedName>
    <definedName name="ﾏﾄﾘｯｸｽ">'[46]ｻﾝﾌﾟﾙ（計算シート使用説明）'!#REF!</definedName>
    <definedName name="ﾏﾄﾘｯｸｽBMPVA" localSheetId="12">[47]測定数値!#REF!</definedName>
    <definedName name="ﾏﾄﾘｯｸｽBMPVA" localSheetId="7">[47]測定数値!#REF!</definedName>
    <definedName name="ﾏﾄﾘｯｸｽBMPVA" localSheetId="15">[47]測定数値!#REF!</definedName>
    <definedName name="ﾏﾄﾘｯｸｽBMPVA" localSheetId="13">#REF!</definedName>
    <definedName name="ﾏﾄﾘｯｸｽBMPVA">[47]測定数値!#REF!</definedName>
    <definedName name="ミキ" localSheetId="12">[5]!ミキ</definedName>
    <definedName name="ミキ" localSheetId="7">[5]!ミキ</definedName>
    <definedName name="ミキ" localSheetId="15">[5]!ミキ</definedName>
    <definedName name="ミキ" localSheetId="13">'現地工事作業者名簿 '!ミキ</definedName>
    <definedName name="ミキ">[0]!ミキ</definedName>
    <definedName name="ﾒﾆｭｳ" localSheetId="12">[27]電力積算ﾒｰﾀｰ!#REF!</definedName>
    <definedName name="ﾒﾆｭｳ" localSheetId="7">[27]電力積算ﾒｰﾀｰ!#REF!</definedName>
    <definedName name="ﾒﾆｭｳ" localSheetId="15">[27]電力積算ﾒｰﾀｰ!#REF!</definedName>
    <definedName name="ﾒﾆｭｳ" localSheetId="13">#REF!</definedName>
    <definedName name="ﾒﾆｭｳ">[27]電力積算ﾒｰﾀｰ!#REF!</definedName>
    <definedName name="メニュｰ戻り" localSheetId="12">[48]!メニュｰ戻り</definedName>
    <definedName name="メニュｰ戻り" localSheetId="13">#REF!</definedName>
    <definedName name="メニュｰ戻り">[48]!メニュｰ戻り</definedName>
    <definedName name="ﾒﾑｺｱﾌｨﾙﾀ" localSheetId="12">'[44]ﾊﾞｲｵﾎﾟﾘｯｼｬ&amp;MF'!$D$73:$F$84</definedName>
    <definedName name="ﾒﾑｺｱﾌｨﾙﾀ" localSheetId="13">#REF!</definedName>
    <definedName name="ﾒﾑｺｱﾌｨﾙﾀ">'[44]ﾊﾞｲｵﾎﾟﾘｯｼｬ&amp;MF'!$D$73:$F$84</definedName>
    <definedName name="やま" localSheetId="12">[5]!やま</definedName>
    <definedName name="やま" localSheetId="7">[5]!やま</definedName>
    <definedName name="やま" localSheetId="15">[5]!やま</definedName>
    <definedName name="やま" localSheetId="13">'現地工事作業者名簿 '!やま</definedName>
    <definedName name="やま">[0]!やま</definedName>
    <definedName name="ﾔﾙ" localSheetId="12">[5]!ﾔﾙ</definedName>
    <definedName name="ﾔﾙ" localSheetId="7">[5]!ﾔﾙ</definedName>
    <definedName name="ﾔﾙ" localSheetId="15">[5]!ﾔﾙ</definedName>
    <definedName name="ﾔﾙ" localSheetId="13">'現地工事作業者名簿 '!ﾔﾙ</definedName>
    <definedName name="ﾔﾙ">[0]!ﾔﾙ</definedName>
    <definedName name="ライン" localSheetId="12">#REF!</definedName>
    <definedName name="ライン" localSheetId="7">#REF!</definedName>
    <definedName name="ライン" localSheetId="15">#REF!</definedName>
    <definedName name="ライン" localSheetId="13">#REF!</definedName>
    <definedName name="ライン">#REF!</definedName>
    <definedName name="ランプ" localSheetId="12">#REF!</definedName>
    <definedName name="ランプ" localSheetId="7">#REF!</definedName>
    <definedName name="ランプ" localSheetId="15">#REF!</definedName>
    <definedName name="ランプ">#REF!</definedName>
    <definedName name="ランプ光束" localSheetId="12">#REF!</definedName>
    <definedName name="ランプ光束" localSheetId="7">#REF!</definedName>
    <definedName name="ランプ光束" localSheetId="15">#REF!</definedName>
    <definedName name="ランプ光束">#REF!</definedName>
    <definedName name="レート更新">#REF!</definedName>
    <definedName name="わ" localSheetId="12">[5]!わ</definedName>
    <definedName name="わ" localSheetId="7">[5]!わ</definedName>
    <definedName name="わ" localSheetId="15">[5]!わ</definedName>
    <definedName name="わ" localSheetId="13">'現地工事作業者名簿 '!わ</definedName>
    <definedName name="わ">[0]!わ</definedName>
    <definedName name="ワイヤーﾎﾞﾝﾀﾞｰ" localSheetId="12">[5]!ワイヤーﾎﾞﾝﾀﾞｰ</definedName>
    <definedName name="ワイヤーﾎﾞﾝﾀﾞｰ" localSheetId="7">[5]!ワイヤーﾎﾞﾝﾀﾞｰ</definedName>
    <definedName name="ワイヤーﾎﾞﾝﾀﾞｰ" localSheetId="15">[5]!ワイヤーﾎﾞﾝﾀﾞｰ</definedName>
    <definedName name="ワイヤーﾎﾞﾝﾀﾞｰ" localSheetId="13">'現地工事作業者名簿 '!ワイヤーﾎﾞﾝﾀﾞｰ</definedName>
    <definedName name="ワイヤーﾎﾞﾝﾀﾞｰ">[0]!ワイヤーﾎﾞﾝﾀﾞｰ</definedName>
    <definedName name="んｇんｇ" localSheetId="12">#REF!</definedName>
    <definedName name="んｇんｇ" localSheetId="7">#REF!</definedName>
    <definedName name="んｇんｇ" localSheetId="15">#REF!</definedName>
    <definedName name="んｇんｇ" localSheetId="13">#REF!</definedName>
    <definedName name="んｇんｇ">#REF!</definedName>
    <definedName name="圧力容器" localSheetId="12">#REF!</definedName>
    <definedName name="圧力容器" localSheetId="1">#REF!</definedName>
    <definedName name="圧力容器" localSheetId="7">#REF!</definedName>
    <definedName name="圧力容器" localSheetId="15">#REF!</definedName>
    <definedName name="圧力容器">#REF!</definedName>
    <definedName name="安全弁ノド径" localSheetId="12">#REF!</definedName>
    <definedName name="安全弁ノド径" localSheetId="7">#REF!</definedName>
    <definedName name="安全弁ノド径">#REF!</definedName>
    <definedName name="一般電気工作物" localSheetId="1">#REF!</definedName>
    <definedName name="一般電気工作物" localSheetId="15">#REF!</definedName>
    <definedName name="一般電気工作物">#REF!</definedName>
    <definedName name="一覧表" localSheetId="12">[30]DB!$A$2:$M$127</definedName>
    <definedName name="一覧表" localSheetId="13">#REF!</definedName>
    <definedName name="一覧表">[30]DB!$A$2:$M$127</definedName>
    <definedName name="印刷_PR_6p_9p" localSheetId="12">#REF!</definedName>
    <definedName name="印刷_PR_6p_9p" localSheetId="7">#REF!</definedName>
    <definedName name="印刷_PR_6p_9p" localSheetId="15">#REF!</definedName>
    <definedName name="印刷_PR_6p_9p" localSheetId="13">#REF!</definedName>
    <definedName name="印刷_PR_6p_9p">#REF!</definedName>
    <definedName name="印刷_PT_6p_9p" localSheetId="12">#REF!</definedName>
    <definedName name="印刷_PT_6p_9p" localSheetId="7">#REF!</definedName>
    <definedName name="印刷_PT_6p_9p" localSheetId="15">#REF!</definedName>
    <definedName name="印刷_PT_6p_9p">#REF!</definedName>
    <definedName name="印刷1" localSheetId="12">#REF!</definedName>
    <definedName name="印刷1" localSheetId="7">#REF!</definedName>
    <definedName name="印刷1" localSheetId="15">#REF!</definedName>
    <definedName name="印刷1">#REF!</definedName>
    <definedName name="印刷2">#REF!</definedName>
    <definedName name="印刷46" localSheetId="12">[29]!印刷46</definedName>
    <definedName name="印刷46" localSheetId="13">#REF!</definedName>
    <definedName name="印刷46">[29]!印刷46</definedName>
    <definedName name="印刷5" localSheetId="12">[29]!印刷5</definedName>
    <definedName name="印刷5" localSheetId="13">#REF!</definedName>
    <definedName name="印刷5">[29]!印刷5</definedName>
    <definedName name="印刷6" localSheetId="12">[29]!印刷6</definedName>
    <definedName name="印刷6" localSheetId="13">#REF!</definedName>
    <definedName name="印刷6">[29]!印刷6</definedName>
    <definedName name="印刷7" localSheetId="12">[29]!印刷7</definedName>
    <definedName name="印刷7" localSheetId="13">#REF!</definedName>
    <definedName name="印刷7">[29]!印刷7</definedName>
    <definedName name="印刷79" localSheetId="12">[29]!印刷79</definedName>
    <definedName name="印刷79" localSheetId="13">#REF!</definedName>
    <definedName name="印刷79">[29]!印刷79</definedName>
    <definedName name="印刷8" localSheetId="12">[29]!印刷8</definedName>
    <definedName name="印刷8" localSheetId="13">#REF!</definedName>
    <definedName name="印刷8">[29]!印刷8</definedName>
    <definedName name="印刷9" localSheetId="12">[29]!印刷9</definedName>
    <definedName name="印刷9" localSheetId="13">#REF!</definedName>
    <definedName name="印刷9">[29]!印刷9</definedName>
    <definedName name="印刷ﾏｸﾛ" localSheetId="12">'[46]ｻﾝﾌﾟﾙ（計算シート使用説明）'!#REF!</definedName>
    <definedName name="印刷ﾏｸﾛ" localSheetId="7">'[46]ｻﾝﾌﾟﾙ（計算シート使用説明）'!#REF!</definedName>
    <definedName name="印刷ﾏｸﾛ" localSheetId="15">'[46]ｻﾝﾌﾟﾙ（計算シート使用説明）'!#REF!</definedName>
    <definedName name="印刷ﾏｸﾛ" localSheetId="13">#REF!</definedName>
    <definedName name="印刷ﾏｸﾛ">'[46]ｻﾝﾌﾟﾙ（計算シート使用説明）'!#REF!</definedName>
    <definedName name="印刷ﾏｸﾛ1" localSheetId="12">#REF!</definedName>
    <definedName name="印刷ﾏｸﾛ1" localSheetId="7">#REF!</definedName>
    <definedName name="印刷ﾏｸﾛ1" localSheetId="15">#REF!</definedName>
    <definedName name="印刷ﾏｸﾛ1" localSheetId="13">#REF!</definedName>
    <definedName name="印刷ﾏｸﾛ1">#REF!</definedName>
    <definedName name="印刷期末調整" localSheetId="12">[29]!印刷期末調整</definedName>
    <definedName name="印刷期末調整" localSheetId="13">#REF!</definedName>
    <definedName name="印刷期末調整">[29]!印刷期末調整</definedName>
    <definedName name="印刷期末累計" localSheetId="12">[29]!印刷期末累計</definedName>
    <definedName name="印刷期末累計" localSheetId="13">#REF!</definedName>
    <definedName name="印刷期末累計">[29]!印刷期末累計</definedName>
    <definedName name="印刷月次累計" localSheetId="12">[29]!印刷月次累計</definedName>
    <definedName name="印刷月次累計" localSheetId="13">#REF!</definedName>
    <definedName name="印刷月次累計">[29]!印刷月次累計</definedName>
    <definedName name="印刷範囲" localSheetId="12">#REF!</definedName>
    <definedName name="印刷範囲" localSheetId="7">#REF!</definedName>
    <definedName name="印刷範囲" localSheetId="15">#REF!</definedName>
    <definedName name="印刷範囲" localSheetId="13">#REF!</definedName>
    <definedName name="印刷範囲">#REF!</definedName>
    <definedName name="印刷範囲１" localSheetId="12">#REF!</definedName>
    <definedName name="印刷範囲１" localSheetId="7">#REF!</definedName>
    <definedName name="印刷範囲１" localSheetId="15">#REF!</definedName>
    <definedName name="印刷範囲１">#REF!</definedName>
    <definedName name="印刷範囲２" localSheetId="12">#REF!</definedName>
    <definedName name="印刷範囲２" localSheetId="7">#REF!</definedName>
    <definedName name="印刷範囲２" localSheetId="15">#REF!</definedName>
    <definedName name="印刷範囲２">#REF!</definedName>
    <definedName name="印刷範囲３">#REF!</definedName>
    <definedName name="下期" localSheetId="12">[5]!下期</definedName>
    <definedName name="下期" localSheetId="7">[5]!下期</definedName>
    <definedName name="下期" localSheetId="15">[5]!下期</definedName>
    <definedName name="下期" localSheetId="13">'現地工事作業者名簿 '!下期</definedName>
    <definedName name="下期">[0]!下期</definedName>
    <definedName name="加圧タンク" localSheetId="12">[43]加圧浮上!$H$142:$N$155</definedName>
    <definedName name="加圧タンク" localSheetId="13">#REF!</definedName>
    <definedName name="加圧タンク">[43]加圧浮上!$H$142:$N$155</definedName>
    <definedName name="加圧浮上槽" localSheetId="12">[43]加圧浮上!$H$115:$N$135</definedName>
    <definedName name="加圧浮上槽" localSheetId="13">#REF!</definedName>
    <definedName name="加圧浮上槽">[43]加圧浮上!$H$115:$N$135</definedName>
    <definedName name="稼動日数" localSheetId="12">#REF!</definedName>
    <definedName name="稼動日数" localSheetId="7">#REF!</definedName>
    <definedName name="稼動日数" localSheetId="15">#REF!</definedName>
    <definedName name="稼動日数" localSheetId="13">#REF!</definedName>
    <definedName name="稼動日数">#REF!</definedName>
    <definedName name="課別収支印刷" localSheetId="12">#REF!</definedName>
    <definedName name="課別収支印刷" localSheetId="7">#REF!</definedName>
    <definedName name="課別収支印刷" localSheetId="15">#REF!</definedName>
    <definedName name="課別収支印刷">#REF!</definedName>
    <definedName name="開発費" localSheetId="12">#REF!</definedName>
    <definedName name="開発費" localSheetId="7">#REF!</definedName>
    <definedName name="開発費" localSheetId="15">#REF!</definedName>
    <definedName name="開発費">#REF!</definedName>
    <definedName name="完成数">#REF!</definedName>
    <definedName name="完成数0.6">#REF!</definedName>
    <definedName name="官庁申請" localSheetId="1">#REF!</definedName>
    <definedName name="官庁申請" localSheetId="15">#REF!</definedName>
    <definedName name="官庁申請">#REF!</definedName>
    <definedName name="環境" localSheetId="12">'[49](4)設備計画'!#REF!</definedName>
    <definedName name="環境" localSheetId="13">#REF!</definedName>
    <definedName name="環境">'[49](4)設備計画'!#REF!</definedName>
    <definedName name="環境保全" localSheetId="12">[50]予算検討!#REF!</definedName>
    <definedName name="環境保全" localSheetId="13">#REF!</definedName>
    <definedName name="環境保全">[50]予算検討!#REF!</definedName>
    <definedName name="丸付属品" localSheetId="12">[51]ダクト単価!#REF!</definedName>
    <definedName name="丸付属品" localSheetId="13">#REF!</definedName>
    <definedName name="丸付属品">[51]ダクト単価!#REF!</definedName>
    <definedName name="丸付属品サイズ" localSheetId="12">[51]ダクト単価!#REF!</definedName>
    <definedName name="丸付属品サイズ" localSheetId="13">#REF!</definedName>
    <definedName name="丸付属品サイズ">[51]ダクト単価!#REF!</definedName>
    <definedName name="丸付属品種" localSheetId="12">[51]ダクト単価!#REF!</definedName>
    <definedName name="丸付属品種" localSheetId="13">#REF!</definedName>
    <definedName name="丸付属品種">[51]ダクト単価!#REF!</definedName>
    <definedName name="企画" localSheetId="12">#REF!</definedName>
    <definedName name="企画" localSheetId="7">#REF!</definedName>
    <definedName name="企画" localSheetId="15">#REF!</definedName>
    <definedName name="企画" localSheetId="13">#REF!</definedName>
    <definedName name="企画">#REF!</definedName>
    <definedName name="危険物" localSheetId="12">#REF!</definedName>
    <definedName name="危険物" localSheetId="1">#REF!</definedName>
    <definedName name="危険物" localSheetId="7">#REF!</definedName>
    <definedName name="危険物" localSheetId="15">#REF!</definedName>
    <definedName name="危険物">#REF!</definedName>
    <definedName name="基礎ﾃﾞｰﾀ" localSheetId="12">#REF!</definedName>
    <definedName name="基礎ﾃﾞｰﾀ" localSheetId="7">#REF!</definedName>
    <definedName name="基礎ﾃﾞｰﾀ">#REF!</definedName>
    <definedName name="機" localSheetId="1">#REF!</definedName>
    <definedName name="機" localSheetId="15">#REF!</definedName>
    <definedName name="機">#REF!</definedName>
    <definedName name="機器種別">#REF!</definedName>
    <definedName name="休__止" localSheetId="12">'[52]固定資産 2'!#REF!</definedName>
    <definedName name="休__止" localSheetId="13">#REF!</definedName>
    <definedName name="休__止">'[52]固定資産 2'!#REF!</definedName>
    <definedName name="給料者賞与" localSheetId="12">#REF!</definedName>
    <definedName name="給料者賞与" localSheetId="7">#REF!</definedName>
    <definedName name="給料者賞与" localSheetId="15">#REF!</definedName>
    <definedName name="給料者賞与" localSheetId="13">#REF!</definedName>
    <definedName name="給料者賞与">#REF!</definedName>
    <definedName name="許容電流" localSheetId="12">#REF!</definedName>
    <definedName name="許容電流" localSheetId="7">#REF!</definedName>
    <definedName name="許容電流" localSheetId="15">#REF!</definedName>
    <definedName name="許容電流">#REF!</definedName>
    <definedName name="魚津" localSheetId="12">#REF!</definedName>
    <definedName name="魚津" localSheetId="7">#REF!</definedName>
    <definedName name="魚津" localSheetId="15">#REF!</definedName>
    <definedName name="魚津">#REF!</definedName>
    <definedName name="凝集槽" localSheetId="12">[43]加圧浮上!$H$86:$O$109</definedName>
    <definedName name="凝集槽" localSheetId="13">#REF!</definedName>
    <definedName name="凝集槽">[43]加圧浮上!$H$86:$O$109</definedName>
    <definedName name="金型１" localSheetId="12">#REF!</definedName>
    <definedName name="金型１" localSheetId="7">#REF!</definedName>
    <definedName name="金型１" localSheetId="15">#REF!</definedName>
    <definedName name="金型１" localSheetId="13">#REF!</definedName>
    <definedName name="金型１">#REF!</definedName>
    <definedName name="金型２" localSheetId="12">#REF!</definedName>
    <definedName name="金型２" localSheetId="7">#REF!</definedName>
    <definedName name="金型２" localSheetId="15">#REF!</definedName>
    <definedName name="金型２">#REF!</definedName>
    <definedName name="金型３" localSheetId="12">#REF!</definedName>
    <definedName name="金型３" localSheetId="7">#REF!</definedName>
    <definedName name="金型３" localSheetId="15">#REF!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12">[53]!繰り返し回数指定</definedName>
    <definedName name="繰り返し回数指定" localSheetId="13">#REF!</definedName>
    <definedName name="繰り返し回数指定">[53]!繰り返し回数指定</definedName>
    <definedName name="型式" localSheetId="12">#REF!</definedName>
    <definedName name="型式" localSheetId="7">#REF!</definedName>
    <definedName name="型式" localSheetId="15">#REF!</definedName>
    <definedName name="型式" localSheetId="13">#REF!</definedName>
    <definedName name="型式">#REF!</definedName>
    <definedName name="経費データ" localSheetId="12">#REF!</definedName>
    <definedName name="経費データ" localSheetId="7">#REF!</definedName>
    <definedName name="経費データ">#REF!</definedName>
    <definedName name="計画" localSheetId="12">'[54]99年4月-1'!$D$6,'[54]99年4月-1'!$D$6,'[54]99年4月-1'!$I$6,'[54]99年4月-1'!$N$6,'[54]99年4月-1'!$S$6,'[54]99年4月-1'!$AH$6,'[54]99年4月-1'!$X$6,'[54]99年4月-1'!$AC$6,'[54]99年4月-1'!$AM$6,'[54]99年4月-1'!$D$6,'[54]99年4月-1'!$I$6,'[54]99年4月-1'!$N$6,'[54]99年4月-1'!$S$6,'[54]99年4月-1'!$AH$6,'[54]99年4月-1'!$X$6</definedName>
    <definedName name="計画" localSheetId="13">#REF!,#REF!,#REF!,#REF!,#REF!,#REF!,#REF!,#REF!,#REF!,#REF!,#REF!,#REF!,#REF!,#REF!,#REF!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 localSheetId="7">#REF!</definedName>
    <definedName name="計画表" localSheetId="15">#REF!</definedName>
    <definedName name="計画表" localSheetId="13">#REF!</definedName>
    <definedName name="計画表">#REF!</definedName>
    <definedName name="計画表１" localSheetId="12">#REF!</definedName>
    <definedName name="計画表１" localSheetId="7">#REF!</definedName>
    <definedName name="計画表１" localSheetId="15">#REF!</definedName>
    <definedName name="計画表１">#REF!</definedName>
    <definedName name="計画表２" localSheetId="12">#REF!</definedName>
    <definedName name="計画表２" localSheetId="7">#REF!</definedName>
    <definedName name="計画表２" localSheetId="15">#REF!</definedName>
    <definedName name="計画表２">#REF!</definedName>
    <definedName name="計画表印刷">#REF!</definedName>
    <definedName name="計算結果欄">#REF!</definedName>
    <definedName name="計算結果欄２">#REF!</definedName>
    <definedName name="決裁願い" localSheetId="12" hidden="1">[55]収支検討表!#REF!</definedName>
    <definedName name="決裁願い" localSheetId="13" hidden="1">#REF!</definedName>
    <definedName name="決裁願い" hidden="1">[55]収支検討表!#REF!</definedName>
    <definedName name="結果表印刷" localSheetId="12">#REF!</definedName>
    <definedName name="結果表印刷" localSheetId="7">#REF!</definedName>
    <definedName name="結果表印刷" localSheetId="15">#REF!</definedName>
    <definedName name="結果表印刷" localSheetId="13">#REF!</definedName>
    <definedName name="結果表印刷">#REF!</definedName>
    <definedName name="月別稼働日数" localSheetId="12">#REF!</definedName>
    <definedName name="月別稼働日数" localSheetId="7">#REF!</definedName>
    <definedName name="月別稼働日数" localSheetId="15">#REF!</definedName>
    <definedName name="月別稼働日数">#REF!</definedName>
    <definedName name="月別稼働日数詳細" localSheetId="12">#REF!</definedName>
    <definedName name="月別稼働日数詳細" localSheetId="7">#REF!</definedName>
    <definedName name="月別稼働日数詳細" localSheetId="15">#REF!</definedName>
    <definedName name="月別稼働日数詳細">#REF!</definedName>
    <definedName name="月別詳細印刷">#REF!</definedName>
    <definedName name="建物全般" localSheetId="1">#REF!</definedName>
    <definedName name="建物全般" localSheetId="15">#REF!</definedName>
    <definedName name="建物全般">#REF!</definedName>
    <definedName name="検討">#REF!</definedName>
    <definedName name="検討表" localSheetId="12">[56]品質事業計画!#REF!</definedName>
    <definedName name="検討表" localSheetId="13">#REF!</definedName>
    <definedName name="検討表">[56]品質事業計画!#REF!</definedName>
    <definedName name="検討表１" localSheetId="12">[5]!検討表１</definedName>
    <definedName name="検討表１" localSheetId="7">[5]!検討表１</definedName>
    <definedName name="検討表１" localSheetId="15">[5]!検討表１</definedName>
    <definedName name="検討表１" localSheetId="13">'現地工事作業者名簿 '!検討表１</definedName>
    <definedName name="検討表１">[0]!検討表１</definedName>
    <definedName name="検討表前" localSheetId="12">[5]!検討表前</definedName>
    <definedName name="検討表前" localSheetId="7">[5]!検討表前</definedName>
    <definedName name="検討表前" localSheetId="15">[5]!検討表前</definedName>
    <definedName name="検討表前" localSheetId="13">'現地工事作業者名簿 '!検討表前</definedName>
    <definedName name="検討表前">[0]!検討表前</definedName>
    <definedName name="見出" localSheetId="12">'[32]予算表(別紙)99'!#REF!</definedName>
    <definedName name="見出" localSheetId="7">'[32]予算表(別紙)99'!#REF!</definedName>
    <definedName name="見出" localSheetId="15">'[32]予算表(別紙)99'!#REF!</definedName>
    <definedName name="見出" localSheetId="13">#REF!</definedName>
    <definedName name="見出">'[32]予算表(別紙)99'!#REF!</definedName>
    <definedName name="見積書" localSheetId="12" hidden="1">#REF!</definedName>
    <definedName name="見積書" localSheetId="7" hidden="1">#REF!</definedName>
    <definedName name="見積書" localSheetId="15" hidden="1">#REF!</definedName>
    <definedName name="見積書" localSheetId="13" hidden="1">#REF!</definedName>
    <definedName name="見積書" hidden="1">#REF!</definedName>
    <definedName name="限界利益PL印刷" localSheetId="12">#REF!</definedName>
    <definedName name="限界利益PL印刷" localSheetId="7">#REF!</definedName>
    <definedName name="限界利益PL印刷" localSheetId="15">#REF!</definedName>
    <definedName name="限界利益PL印刷">#REF!</definedName>
    <definedName name="個定資産処理ﾘｽﾄ" localSheetId="12">[5]!個定資産処理ﾘｽﾄ</definedName>
    <definedName name="個定資産処理ﾘｽﾄ" localSheetId="7">[5]!個定資産処理ﾘｽﾄ</definedName>
    <definedName name="個定資産処理ﾘｽﾄ" localSheetId="15">[5]!個定資産処理ﾘｽﾄ</definedName>
    <definedName name="個定資産処理ﾘｽﾄ" localSheetId="13">'現地工事作業者名簿 '!個定資産処理ﾘｽﾄ</definedName>
    <definedName name="個定資産処理ﾘｽﾄ">[0]!個定資産処理ﾘｽﾄ</definedName>
    <definedName name="交替制時間表" localSheetId="12">#REF!</definedName>
    <definedName name="交替制時間表" localSheetId="7">#REF!</definedName>
    <definedName name="交替制時間表" localSheetId="15">#REF!</definedName>
    <definedName name="交替制時間表" localSheetId="13">#REF!</definedName>
    <definedName name="交替制時間表">#REF!</definedName>
    <definedName name="公害" localSheetId="12">[50]予算比較!#REF!</definedName>
    <definedName name="公害" localSheetId="7">[50]予算比較!#REF!</definedName>
    <definedName name="公害" localSheetId="15">[50]予算比較!#REF!</definedName>
    <definedName name="公害" localSheetId="13">#REF!</definedName>
    <definedName name="公害">[50]予算比較!#REF!</definedName>
    <definedName name="好き" localSheetId="12">[5]!好き</definedName>
    <definedName name="好き" localSheetId="7">[5]!好き</definedName>
    <definedName name="好き" localSheetId="15">[5]!好き</definedName>
    <definedName name="好き" localSheetId="13">'現地工事作業者名簿 '!好き</definedName>
    <definedName name="好き">[0]!好き</definedName>
    <definedName name="工H64" localSheetId="12">[5]!工H64</definedName>
    <definedName name="工H64" localSheetId="7">[5]!工H64</definedName>
    <definedName name="工H64" localSheetId="15">[5]!工H64</definedName>
    <definedName name="工H64" localSheetId="13">'現地工事作業者名簿 '!工H64</definedName>
    <definedName name="工H64">[0]!工H64</definedName>
    <definedName name="工HT" localSheetId="12">[5]!工HT</definedName>
    <definedName name="工HT" localSheetId="7">[5]!工HT</definedName>
    <definedName name="工HT" localSheetId="15">[5]!工HT</definedName>
    <definedName name="工HT" localSheetId="13">'現地工事作業者名簿 '!工HT</definedName>
    <definedName name="工HT">[0]!工HT</definedName>
    <definedName name="工MN" localSheetId="12">[5]!工MN</definedName>
    <definedName name="工MN" localSheetId="7">[5]!工MN</definedName>
    <definedName name="工MN" localSheetId="15">[5]!工MN</definedName>
    <definedName name="工MN" localSheetId="13">'現地工事作業者名簿 '!工MN</definedName>
    <definedName name="工MN">[0]!工MN</definedName>
    <definedName name="工程代码表" localSheetId="12">#REF!</definedName>
    <definedName name="工程代码表" localSheetId="7">#REF!</definedName>
    <definedName name="工程代码表" localSheetId="15">#REF!</definedName>
    <definedName name="工程代码表" localSheetId="13">#REF!</definedName>
    <definedName name="工程代码表">#REF!</definedName>
    <definedName name="航空障害･電波等" localSheetId="12">#REF!</definedName>
    <definedName name="航空障害･電波等" localSheetId="1">#REF!</definedName>
    <definedName name="航空障害･電波等" localSheetId="7">#REF!</definedName>
    <definedName name="航空障害･電波等" localSheetId="15">#REF!</definedName>
    <definedName name="航空障害･電波等">#REF!</definedName>
    <definedName name="購入明細" localSheetId="12" hidden="1">[55]収支検討表!#REF!</definedName>
    <definedName name="購入明細" localSheetId="7" hidden="1">[55]収支検討表!#REF!</definedName>
    <definedName name="購入明細" localSheetId="13" hidden="1">#REF!</definedName>
    <definedName name="購入明細" hidden="1">[55]収支検討表!#REF!</definedName>
    <definedName name="高圧ガス" localSheetId="12">#REF!</definedName>
    <definedName name="高圧ガス" localSheetId="1">#REF!</definedName>
    <definedName name="高圧ガス" localSheetId="7">#REF!</definedName>
    <definedName name="高圧ガス" localSheetId="15">#REF!</definedName>
    <definedName name="高圧ガス">#REF!</definedName>
    <definedName name="合計" localSheetId="12">#REF!</definedName>
    <definedName name="合計" localSheetId="7">#REF!</definedName>
    <definedName name="合計">#REF!</definedName>
    <definedName name="国語" localSheetId="12">#REF!</definedName>
    <definedName name="国語" localSheetId="7">#REF!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1">#REF!</definedName>
    <definedName name="材" localSheetId="15">#REF!</definedName>
    <definedName name="材">#REF!</definedName>
    <definedName name="作責会社名" localSheetId="12">[22]リスト!#REF!</definedName>
    <definedName name="作責会社名" localSheetId="13">#REF!</definedName>
    <definedName name="作責会社名">[22]リスト!#REF!</definedName>
    <definedName name="参事１" localSheetId="12">#REF!</definedName>
    <definedName name="参事１" localSheetId="7">#REF!</definedName>
    <definedName name="参事１" localSheetId="15">#REF!</definedName>
    <definedName name="参事１" localSheetId="13">#REF!</definedName>
    <definedName name="参事１">#REF!</definedName>
    <definedName name="参事２" localSheetId="12">#REF!</definedName>
    <definedName name="参事２" localSheetId="7">#REF!</definedName>
    <definedName name="参事２">#REF!</definedName>
    <definedName name="参事３" localSheetId="12">#REF!</definedName>
    <definedName name="参事３" localSheetId="7">#REF!</definedName>
    <definedName name="参事３">#REF!</definedName>
    <definedName name="参事４">#REF!</definedName>
    <definedName name="参事５">#REF!</definedName>
    <definedName name="参事６">#REF!</definedName>
    <definedName name="山崎" localSheetId="12">#REF!,#REF!,#REF!,#REF!</definedName>
    <definedName name="山崎" localSheetId="7">#REF!,#REF!,#REF!,#REF!</definedName>
    <definedName name="山崎" localSheetId="15">#REF!,#REF!,#REF!,#REF!</definedName>
    <definedName name="山崎" localSheetId="13">#REF!,#REF!,#REF!,#REF!</definedName>
    <definedName name="山崎">#REF!,#REF!,#REF!,#REF!</definedName>
    <definedName name="山田" localSheetId="12">#REF!,#REF!,#REF!,#REF!</definedName>
    <definedName name="山田" localSheetId="7">#REF!,#REF!,#REF!,#REF!</definedName>
    <definedName name="山田" localSheetId="15">#REF!,#REF!,#REF!,#REF!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 localSheetId="12">[13]DATA2!$A$1:$F$24</definedName>
    <definedName name="仕様一覧" localSheetId="13">#REF!</definedName>
    <definedName name="仕様一覧">[13]DATA2!$A$1:$F$24</definedName>
    <definedName name="仕様書" localSheetId="12">[5]!仕様書</definedName>
    <definedName name="仕様書" localSheetId="7">[5]!仕様書</definedName>
    <definedName name="仕様書" localSheetId="15">[5]!仕様書</definedName>
    <definedName name="仕様書" localSheetId="13">'現地工事作業者名簿 '!仕様書</definedName>
    <definedName name="仕様書">[0]!仕様書</definedName>
    <definedName name="資金計画" localSheetId="12">#REF!</definedName>
    <definedName name="資金計画" localSheetId="7">#REF!</definedName>
    <definedName name="資金計画" localSheetId="15">#REF!</definedName>
    <definedName name="資金計画" localSheetId="13">#REF!</definedName>
    <definedName name="資金計画">#REF!</definedName>
    <definedName name="事業計画SL換算tab" localSheetId="12">#REF!</definedName>
    <definedName name="事業計画SL換算tab" localSheetId="7">#REF!</definedName>
    <definedName name="事業計画SL換算tab" localSheetId="15">#REF!</definedName>
    <definedName name="事業計画SL換算tab">#REF!</definedName>
    <definedName name="事業計画データ_N年度" localSheetId="12">[57]TEMPLATE!$A$1:$CV$2</definedName>
    <definedName name="事業計画データ_N年度" localSheetId="13">#REF!</definedName>
    <definedName name="事業計画データ_N年度">[57]TEMPLATE!$A$1:$CV$2</definedName>
    <definedName name="事業計画データ_sorted" localSheetId="12">#REF!</definedName>
    <definedName name="事業計画データ_sorted" localSheetId="7">#REF!</definedName>
    <definedName name="事業計画データ_sorted" localSheetId="15">#REF!</definedName>
    <definedName name="事業計画データ_sorted" localSheetId="13">#REF!</definedName>
    <definedName name="事業計画データ_sorted">#REF!</definedName>
    <definedName name="事業計画データ比較_N年度_selected" localSheetId="12">#REF!</definedName>
    <definedName name="事業計画データ比較_N年度_selected" localSheetId="7">#REF!</definedName>
    <definedName name="事業計画データ比較_N年度_selected" localSheetId="15">#REF!</definedName>
    <definedName name="事業計画データ比較_N年度_selected">#REF!</definedName>
    <definedName name="事業計画データ比較_selected" localSheetId="12">#REF!</definedName>
    <definedName name="事業計画データ比較_selected" localSheetId="7">#REF!</definedName>
    <definedName name="事業計画データ比較_selected" localSheetId="15">#REF!</definedName>
    <definedName name="事業計画データ比較_selected">#REF!</definedName>
    <definedName name="事業計画書式データ">#REF!</definedName>
    <definedName name="自家用電気工作物" localSheetId="1">#REF!</definedName>
    <definedName name="自家用電気工作物" localSheetId="15">#REF!</definedName>
    <definedName name="自家用電気工作物">#REF!</definedName>
    <definedName name="自工場拡散受け2006" localSheetId="12">[5]!自工場拡散受け2006</definedName>
    <definedName name="自工場拡散受け2006" localSheetId="7">[5]!自工場拡散受け2006</definedName>
    <definedName name="自工場拡散受け2006" localSheetId="15">[5]!自工場拡散受け2006</definedName>
    <definedName name="自工場拡散受け2006" localSheetId="13">'現地工事作業者名簿 '!自工場拡散受け2006</definedName>
    <definedName name="自工場拡散受け2006">[0]!自工場拡散受け2006</definedName>
    <definedName name="主事１" localSheetId="12">#REF!</definedName>
    <definedName name="主事１" localSheetId="7">#REF!</definedName>
    <definedName name="主事１" localSheetId="15">#REF!</definedName>
    <definedName name="主事１" localSheetId="13">#REF!</definedName>
    <definedName name="主事１">#REF!</definedName>
    <definedName name="主事２" localSheetId="12">#REF!</definedName>
    <definedName name="主事２" localSheetId="7">#REF!</definedName>
    <definedName name="主事２" localSheetId="15">#REF!</definedName>
    <definedName name="主事２">#REF!</definedName>
    <definedName name="主事３" localSheetId="12">#REF!</definedName>
    <definedName name="主事３" localSheetId="7">#REF!</definedName>
    <definedName name="主事３" localSheetId="15">#REF!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 localSheetId="7">[5]!修正</definedName>
    <definedName name="修正" localSheetId="15">[5]!修正</definedName>
    <definedName name="修正" localSheetId="13">'現地工事作業者名簿 '!修正</definedName>
    <definedName name="修正">[0]!修正</definedName>
    <definedName name="修正シート作成Q拡散委託" localSheetId="12">#REF!</definedName>
    <definedName name="修正シート作成Q拡散委託" localSheetId="7">#REF!</definedName>
    <definedName name="修正シート作成Q拡散委託" localSheetId="15">#REF!</definedName>
    <definedName name="修正シート作成Q拡散委託" localSheetId="13">#REF!</definedName>
    <definedName name="修正シート作成Q拡散委託">#REF!</definedName>
    <definedName name="修理工事報告書" localSheetId="12">#REF!</definedName>
    <definedName name="修理工事報告書" localSheetId="7">#REF!</definedName>
    <definedName name="修理工事報告書" localSheetId="15">#REF!</definedName>
    <definedName name="修理工事報告書">#REF!</definedName>
    <definedName name="書式仮置き場所" localSheetId="12">#REF!</definedName>
    <definedName name="書式仮置き場所" localSheetId="7">#REF!</definedName>
    <definedName name="書式仮置き場所" localSheetId="15">#REF!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1">#REF!</definedName>
    <definedName name="消防設備" localSheetId="15">#REF!</definedName>
    <definedName name="消防設備">#REF!</definedName>
    <definedName name="照明器具">#REF!</definedName>
    <definedName name="照明率・保守率データ">#REF!</definedName>
    <definedName name="詳細" localSheetId="12">[5]!詳細</definedName>
    <definedName name="詳細" localSheetId="7">[5]!詳細</definedName>
    <definedName name="詳細" localSheetId="15">[5]!詳細</definedName>
    <definedName name="詳細" localSheetId="13">'現地工事作業者名簿 '!詳細</definedName>
    <definedName name="詳細">[0]!詳細</definedName>
    <definedName name="賞与1" localSheetId="12">#REF!</definedName>
    <definedName name="賞与1" localSheetId="7">#REF!</definedName>
    <definedName name="賞与1" localSheetId="15">#REF!</definedName>
    <definedName name="賞与1" localSheetId="13">#REF!</definedName>
    <definedName name="賞与1">#REF!</definedName>
    <definedName name="賞与2" localSheetId="12">#REF!</definedName>
    <definedName name="賞与2" localSheetId="7">#REF!</definedName>
    <definedName name="賞与2" localSheetId="15">#REF!</definedName>
    <definedName name="賞与2">#REF!</definedName>
    <definedName name="賞与3" localSheetId="12">#REF!</definedName>
    <definedName name="賞与3" localSheetId="7">#REF!</definedName>
    <definedName name="賞与3" localSheetId="15">#REF!</definedName>
    <definedName name="賞与3">#REF!</definedName>
    <definedName name="上期生販在歩留付tab">#REF!</definedName>
    <definedName name="上水道" localSheetId="1">#REF!</definedName>
    <definedName name="上水道" localSheetId="15">#REF!</definedName>
    <definedName name="上水道">#REF!</definedName>
    <definedName name="情報Ｓ" localSheetId="12">[58]月別人員!#REF!</definedName>
    <definedName name="情報Ｓ" localSheetId="13">#REF!</definedName>
    <definedName name="情報Ｓ">[58]月別人員!#REF!</definedName>
    <definedName name="錠前番号" localSheetId="12">[22]リスト!#REF!</definedName>
    <definedName name="錠前番号" localSheetId="13">#REF!</definedName>
    <definedName name="錠前番号">[22]リスト!#REF!</definedName>
    <definedName name="食堂" localSheetId="12">'[59](4)設備計画'!#REF!</definedName>
    <definedName name="食堂" localSheetId="13">#REF!</definedName>
    <definedName name="食堂">'[59](4)設備計画'!#REF!</definedName>
    <definedName name="振動" localSheetId="12">#REF!</definedName>
    <definedName name="振動" localSheetId="1">#REF!</definedName>
    <definedName name="振動" localSheetId="7">#REF!</definedName>
    <definedName name="振動" localSheetId="15">#REF!</definedName>
    <definedName name="振動">#REF!</definedName>
    <definedName name="申" localSheetId="12">#REF!</definedName>
    <definedName name="申" localSheetId="1">#REF!</definedName>
    <definedName name="申" localSheetId="7">#REF!</definedName>
    <definedName name="申" localSheetId="15">#REF!</definedName>
    <definedName name="申">#REF!</definedName>
    <definedName name="人員" localSheetId="12">'[60](4)設備計画'!#REF!</definedName>
    <definedName name="人員" localSheetId="7">'[60](4)設備計画'!#REF!</definedName>
    <definedName name="人員" localSheetId="13">#REF!</definedName>
    <definedName name="人員">'[60](4)設備計画'!#REF!</definedName>
    <definedName name="人員１" localSheetId="12">'[60](4)設備計画'!#REF!</definedName>
    <definedName name="人員１" localSheetId="7">'[60](4)設備計画'!#REF!</definedName>
    <definedName name="人員１" localSheetId="13">#REF!</definedName>
    <definedName name="人員１">'[60](4)設備計画'!#REF!</definedName>
    <definedName name="人員データ" localSheetId="12">#REF!</definedName>
    <definedName name="人員データ" localSheetId="7">#REF!</definedName>
    <definedName name="人員データ" localSheetId="15">#REF!</definedName>
    <definedName name="人員データ" localSheetId="13">#REF!</definedName>
    <definedName name="人員データ">#REF!</definedName>
    <definedName name="図" localSheetId="12">#REF!</definedName>
    <definedName name="図" localSheetId="1">#REF!</definedName>
    <definedName name="図" localSheetId="7">#REF!</definedName>
    <definedName name="図" localSheetId="15">#REF!</definedName>
    <definedName name="図">#REF!</definedName>
    <definedName name="図番">#N/A</definedName>
    <definedName name="生産" localSheetId="12">#REF!</definedName>
    <definedName name="生産" localSheetId="7">#REF!</definedName>
    <definedName name="生産" localSheetId="15">#REF!</definedName>
    <definedName name="生産" localSheetId="13">#REF!</definedName>
    <definedName name="生産">#REF!</definedName>
    <definedName name="生産数0.6" localSheetId="12">#REF!</definedName>
    <definedName name="生産数0.6" localSheetId="7">#REF!</definedName>
    <definedName name="生産数0.6" localSheetId="15">#REF!</definedName>
    <definedName name="生産数0.6">#REF!</definedName>
    <definedName name="生販在2001組立工場修正tab名称付Q" localSheetId="12">#REF!</definedName>
    <definedName name="生販在2001組立工場修正tab名称付Q" localSheetId="7">#REF!</definedName>
    <definedName name="生販在2001組立工場修正tab名称付Q" localSheetId="15">#REF!</definedName>
    <definedName name="生販在2001組立工場修正tab名称付Q">#REF!</definedName>
    <definedName name="生販在Q">#REF!</definedName>
    <definedName name="設定時間２" localSheetId="12">[5]!設定時間２</definedName>
    <definedName name="設定時間２" localSheetId="7">[5]!設定時間２</definedName>
    <definedName name="設定時間２" localSheetId="15">[5]!設定時間２</definedName>
    <definedName name="設定時間２" localSheetId="13">'現地工事作業者名簿 '!設定時間２</definedName>
    <definedName name="設定時間２">[0]!設定時間２</definedName>
    <definedName name="設定時間３" localSheetId="12">[5]!設定時間３</definedName>
    <definedName name="設定時間３" localSheetId="7">[5]!設定時間３</definedName>
    <definedName name="設定時間３" localSheetId="15">[5]!設定時間３</definedName>
    <definedName name="設定時間３" localSheetId="13">'現地工事作業者名簿 '!設定時間３</definedName>
    <definedName name="設定時間３">[0]!設定時間３</definedName>
    <definedName name="設備" localSheetId="12">[10]設備計画!#REF!</definedName>
    <definedName name="設備" localSheetId="7">[10]設備計画!#REF!</definedName>
    <definedName name="設備" localSheetId="15">[10]設備計画!#REF!</definedName>
    <definedName name="設備" localSheetId="13">#REF!</definedName>
    <definedName name="設備">[10]設備計画!#REF!</definedName>
    <definedName name="設備１" localSheetId="12">[10]設備計画!#REF!</definedName>
    <definedName name="設備１" localSheetId="7">[10]設備計画!#REF!</definedName>
    <definedName name="設備１" localSheetId="15">[10]設備計画!#REF!</definedName>
    <definedName name="設備１" localSheetId="13">#REF!</definedName>
    <definedName name="設備１">[10]設備計画!#REF!</definedName>
    <definedName name="設備計画99" localSheetId="12">#REF!</definedName>
    <definedName name="設備計画99" localSheetId="7">#REF!</definedName>
    <definedName name="設備計画99" localSheetId="15">#REF!</definedName>
    <definedName name="設備計画99" localSheetId="13">#REF!</definedName>
    <definedName name="設備計画99">#REF!</definedName>
    <definedName name="設備検討表" localSheetId="12">#REF!</definedName>
    <definedName name="設備検討表" localSheetId="7">#REF!</definedName>
    <definedName name="設備検討表" localSheetId="15">#REF!</definedName>
    <definedName name="設備検討表">#REF!</definedName>
    <definedName name="設備投資" localSheetId="12">#REF!</definedName>
    <definedName name="設備投資" localSheetId="7">#REF!</definedName>
    <definedName name="設備投資" localSheetId="15">#REF!</definedName>
    <definedName name="設備投資">#REF!</definedName>
    <definedName name="設備投資_出力用">#REF!</definedName>
    <definedName name="専用水道" localSheetId="1">#REF!</definedName>
    <definedName name="専用水道" localSheetId="15">#REF!</definedName>
    <definedName name="専用水道">#REF!</definedName>
    <definedName name="選択項目1">#REF!</definedName>
    <definedName name="全表印刷">#REF!</definedName>
    <definedName name="全頁印刷">#REF!</definedName>
    <definedName name="組よ" localSheetId="12">[5]!組よ</definedName>
    <definedName name="組よ" localSheetId="7">[5]!組よ</definedName>
    <definedName name="組よ" localSheetId="15">[5]!組よ</definedName>
    <definedName name="組よ" localSheetId="13">'現地工事作業者名簿 '!組よ</definedName>
    <definedName name="組よ">[0]!組よ</definedName>
    <definedName name="組立" localSheetId="12">'[42](4)設備計画'!#REF!</definedName>
    <definedName name="組立" localSheetId="7">'[42](4)設備計画'!#REF!</definedName>
    <definedName name="組立" localSheetId="15">'[42](4)設備計画'!#REF!</definedName>
    <definedName name="組立" localSheetId="13">#REF!</definedName>
    <definedName name="組立">'[42](4)設備計画'!#REF!</definedName>
    <definedName name="組立Supply" localSheetId="12">#REF!</definedName>
    <definedName name="組立Supply" localSheetId="7">#REF!</definedName>
    <definedName name="組立Supply" localSheetId="15">#REF!</definedName>
    <definedName name="組立Supply" localSheetId="13">#REF!</definedName>
    <definedName name="組立Supply">#REF!</definedName>
    <definedName name="組立Supply_注残過剰" localSheetId="12">#REF!</definedName>
    <definedName name="組立Supply_注残過剰" localSheetId="7">#REF!</definedName>
    <definedName name="組立Supply_注残過剰" localSheetId="15">#REF!</definedName>
    <definedName name="組立Supply_注残過剰">#REF!</definedName>
    <definedName name="組立加工費" localSheetId="12">#REF!</definedName>
    <definedName name="組立加工費" localSheetId="7">#REF!</definedName>
    <definedName name="組立加工費" localSheetId="15">#REF!</definedName>
    <definedName name="組立加工費">#REF!</definedName>
    <definedName name="組立材料費">#REF!</definedName>
    <definedName name="組立能力">#REF!</definedName>
    <definedName name="総括１" localSheetId="12">'[61]4'!#REF!</definedName>
    <definedName name="総括１" localSheetId="13">#REF!</definedName>
    <definedName name="総括１">'[61]4'!#REF!</definedName>
    <definedName name="総合計" localSheetId="12">'[59](4)設備計画'!#REF!</definedName>
    <definedName name="総合計" localSheetId="13">#REF!</definedName>
    <definedName name="総合計">'[59](4)設備計画'!#REF!</definedName>
    <definedName name="総務" localSheetId="12">'[59](4)設備計画'!#REF!</definedName>
    <definedName name="総務" localSheetId="13">#REF!</definedName>
    <definedName name="総務">'[59](4)設備計画'!#REF!</definedName>
    <definedName name="装置総台数" localSheetId="12">#REF!</definedName>
    <definedName name="装置総台数" localSheetId="7">#REF!</definedName>
    <definedName name="装置総台数" localSheetId="15">#REF!</definedName>
    <definedName name="装置総台数" localSheetId="13">#REF!</definedName>
    <definedName name="装置総台数">#REF!</definedName>
    <definedName name="騒音" localSheetId="12">#REF!</definedName>
    <definedName name="騒音" localSheetId="1">#REF!</definedName>
    <definedName name="騒音" localSheetId="7">#REF!</definedName>
    <definedName name="騒音" localSheetId="15">#REF!</definedName>
    <definedName name="騒音">#REF!</definedName>
    <definedName name="第一" localSheetId="12">#REF!</definedName>
    <definedName name="第一" localSheetId="7">#REF!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1">#REF!</definedName>
    <definedName name="地方条例" localSheetId="15">#REF!</definedName>
    <definedName name="地方条例">#REF!</definedName>
    <definedName name="中間槽" localSheetId="12">'[44]ﾊﾞｲｵﾎﾟﾘｯｼｬ&amp;MF'!$D$109:$E$123</definedName>
    <definedName name="中間槽" localSheetId="13">#REF!</definedName>
    <definedName name="中間槽">'[44]ﾊﾞｲｵﾎﾟﾘｯｼｬ&amp;MF'!$D$109:$E$123</definedName>
    <definedName name="昼間運転" localSheetId="12">[26]入力data!#REF!</definedName>
    <definedName name="昼間運転" localSheetId="7">[26]入力data!#REF!</definedName>
    <definedName name="昼間運転" localSheetId="15">[26]入力data!#REF!</definedName>
    <definedName name="昼間運転" localSheetId="13">#REF!</definedName>
    <definedName name="昼間運転">[26]入力data!#REF!</definedName>
    <definedName name="賃金1" localSheetId="12">#REF!</definedName>
    <definedName name="賃金1" localSheetId="7">#REF!</definedName>
    <definedName name="賃金1" localSheetId="15">#REF!</definedName>
    <definedName name="賃金1" localSheetId="13">#REF!</definedName>
    <definedName name="賃金1">#REF!</definedName>
    <definedName name="賃金2" localSheetId="12">#REF!</definedName>
    <definedName name="賃金2" localSheetId="7">#REF!</definedName>
    <definedName name="賃金2" localSheetId="15">#REF!</definedName>
    <definedName name="賃金2">#REF!</definedName>
    <definedName name="賃金3" localSheetId="12">#REF!</definedName>
    <definedName name="賃金3" localSheetId="7">#REF!</definedName>
    <definedName name="賃金3" localSheetId="15">#REF!</definedName>
    <definedName name="賃金3">#REF!</definedName>
    <definedName name="通常勤務">#REF!</definedName>
    <definedName name="通信" localSheetId="1">#REF!</definedName>
    <definedName name="通信" localSheetId="15">#REF!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 localSheetId="7">[5]!砺波</definedName>
    <definedName name="砺波" localSheetId="15">[5]!砺波</definedName>
    <definedName name="砺波" localSheetId="13">'現地工事作業者名簿 '!砺波</definedName>
    <definedName name="砺波">[0]!砺波</definedName>
    <definedName name="投資" localSheetId="12">[62]月別人員!#REF!</definedName>
    <definedName name="投資" localSheetId="7">[62]月別人員!#REF!</definedName>
    <definedName name="投資" localSheetId="15">[62]月別人員!#REF!</definedName>
    <definedName name="投資" localSheetId="13">#REF!</definedName>
    <definedName name="投資">[62]月別人員!#REF!</definedName>
    <definedName name="投資計画一覧" localSheetId="12">[63]月別人員!#REF!</definedName>
    <definedName name="投資計画一覧" localSheetId="7">[63]月別人員!#REF!</definedName>
    <definedName name="投資計画一覧" localSheetId="15">[63]月別人員!#REF!</definedName>
    <definedName name="投資計画一覧" localSheetId="13">#REF!</definedName>
    <definedName name="投資計画一覧">[63]月別人員!#REF!</definedName>
    <definedName name="道路使用" localSheetId="12">#REF!</definedName>
    <definedName name="道路使用" localSheetId="1">#REF!</definedName>
    <definedName name="道路使用" localSheetId="7">#REF!</definedName>
    <definedName name="道路使用" localSheetId="15">#REF!</definedName>
    <definedName name="道路使用">#REF!</definedName>
    <definedName name="日数時間Ａ" localSheetId="12">[19]日数時間!$C$7:$J$30</definedName>
    <definedName name="日数時間Ａ" localSheetId="13">#REF!</definedName>
    <definedName name="日数時間Ａ">[19]日数時間!$C$7:$J$30</definedName>
    <definedName name="日数時間ＳＣ" localSheetId="12">[19]日数時間!$P$45:$P$46</definedName>
    <definedName name="日数時間ＳＣ" localSheetId="13">#REF!</definedName>
    <definedName name="日数時間ＳＣ">[19]日数時間!$P$45:$P$46</definedName>
    <definedName name="任意福利費" localSheetId="12">#REF!</definedName>
    <definedName name="任意福利費" localSheetId="7">#REF!</definedName>
    <definedName name="任意福利費" localSheetId="15">#REF!</definedName>
    <definedName name="任意福利費" localSheetId="13">#REF!</definedName>
    <definedName name="任意福利費">#REF!</definedName>
    <definedName name="年間事業計画SL換算tab" localSheetId="12">#REF!</definedName>
    <definedName name="年間事業計画SL換算tab" localSheetId="7">#REF!</definedName>
    <definedName name="年間事業計画SL換算tab" localSheetId="15">#REF!</definedName>
    <definedName name="年間事業計画SL換算tab">#REF!</definedName>
    <definedName name="年間日数時間" localSheetId="12">#REF!</definedName>
    <definedName name="年間日数時間" localSheetId="7">#REF!</definedName>
    <definedName name="年間日数時間" localSheetId="15">#REF!</definedName>
    <definedName name="年間日数時間">#REF!</definedName>
    <definedName name="年度">#REF!</definedName>
    <definedName name="年度選択">#REF!</definedName>
    <definedName name="能率">#REF!</definedName>
    <definedName name="排水" localSheetId="1">#REF!</definedName>
    <definedName name="排水" localSheetId="15">#REF!</definedName>
    <definedName name="排水">#REF!</definedName>
    <definedName name="排水･下水･水洗" localSheetId="1">#REF!</definedName>
    <definedName name="排水･下水･水洗" localSheetId="15">#REF!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 localSheetId="7">[5]!販売明細</definedName>
    <definedName name="販売明細" localSheetId="15">[5]!販売明細</definedName>
    <definedName name="販売明細" localSheetId="13">'現地工事作業者名簿 '!販売明細</definedName>
    <definedName name="販売明細">[0]!販売明細</definedName>
    <definedName name="盤積算用容量" localSheetId="12">#REF!</definedName>
    <definedName name="盤積算用容量" localSheetId="7">#REF!</definedName>
    <definedName name="盤積算用容量" localSheetId="15">#REF!</definedName>
    <definedName name="盤積算用容量" localSheetId="13">#REF!</definedName>
    <definedName name="盤積算用容量">#REF!</definedName>
    <definedName name="標準99DC" localSheetId="12">'[37]99標準DC'!$A$5:$G$1099</definedName>
    <definedName name="標準99DC" localSheetId="13">#REF!</definedName>
    <definedName name="標準99DC">'[37]99標準DC'!$A$5:$G$1099</definedName>
    <definedName name="表構成図" localSheetId="12">#REF!</definedName>
    <definedName name="表構成図" localSheetId="7">#REF!</definedName>
    <definedName name="表構成図" localSheetId="15">#REF!</definedName>
    <definedName name="表構成図" localSheetId="13">#REF!</definedName>
    <definedName name="表構成図">#REF!</definedName>
    <definedName name="表示位置" localSheetId="12">#REF!</definedName>
    <definedName name="表示位置" localSheetId="7">#REF!</definedName>
    <definedName name="表示位置" localSheetId="15">#REF!</definedName>
    <definedName name="表示位置">#REF!</definedName>
    <definedName name="表示管開発" localSheetId="12">'[52]固定資産 2'!#REF!</definedName>
    <definedName name="表示管開発" localSheetId="7">'[52]固定資産 2'!#REF!</definedName>
    <definedName name="表示管開発" localSheetId="15">'[52]固定資産 2'!#REF!</definedName>
    <definedName name="表示管開発" localSheetId="13">#REF!</definedName>
    <definedName name="表示管開発">'[52]固定資産 2'!#REF!</definedName>
    <definedName name="表示管品技" localSheetId="12">'[52]固定資産 2'!#REF!</definedName>
    <definedName name="表示管品技" localSheetId="7">'[52]固定資産 2'!#REF!</definedName>
    <definedName name="表示管品技" localSheetId="15">'[52]固定資産 2'!#REF!</definedName>
    <definedName name="表示管品技" localSheetId="13">#REF!</definedName>
    <definedName name="表示管品技">'[52]固定資産 2'!#REF!</definedName>
    <definedName name="表題">#N/A</definedName>
    <definedName name="品種" localSheetId="12">#REF!</definedName>
    <definedName name="品種" localSheetId="7">#REF!</definedName>
    <definedName name="品種" localSheetId="15">#REF!</definedName>
    <definedName name="品種" localSheetId="13">#REF!</definedName>
    <definedName name="品種">#REF!</definedName>
    <definedName name="布設方式" localSheetId="12">#REF!</definedName>
    <definedName name="布設方式" localSheetId="7">#REF!</definedName>
    <definedName name="布設方式" localSheetId="15">#REF!</definedName>
    <definedName name="布設方式">#REF!</definedName>
    <definedName name="負荷原単位能力出力_クエリ" localSheetId="12">[64]原単位能力情報!$B$3:$U$47</definedName>
    <definedName name="負荷原単位能力出力_クエリ" localSheetId="13">#REF!</definedName>
    <definedName name="負荷原単位能力出力_クエリ">[64]原単位能力情報!$B$3:$U$47</definedName>
    <definedName name="封止" localSheetId="12">[5]!封止</definedName>
    <definedName name="封止" localSheetId="7">[5]!封止</definedName>
    <definedName name="封止" localSheetId="15">[5]!封止</definedName>
    <definedName name="封止" localSheetId="13">'現地工事作業者名簿 '!封止</definedName>
    <definedName name="封止">[0]!封止</definedName>
    <definedName name="封止1" localSheetId="12">[5]!封止1</definedName>
    <definedName name="封止1" localSheetId="7">[5]!封止1</definedName>
    <definedName name="封止1" localSheetId="15">[5]!封止1</definedName>
    <definedName name="封止1" localSheetId="13">'現地工事作業者名簿 '!封止1</definedName>
    <definedName name="封止1">[0]!封止1</definedName>
    <definedName name="封止2" localSheetId="12">[5]!封止2</definedName>
    <definedName name="封止2" localSheetId="7">[5]!封止2</definedName>
    <definedName name="封止2" localSheetId="15">[5]!封止2</definedName>
    <definedName name="封止2" localSheetId="13">'現地工事作業者名簿 '!封止2</definedName>
    <definedName name="封止2">[0]!封止2</definedName>
    <definedName name="封止機" localSheetId="12">[5]!封止機</definedName>
    <definedName name="封止機" localSheetId="7">[5]!封止機</definedName>
    <definedName name="封止機" localSheetId="15">[5]!封止機</definedName>
    <definedName name="封止機" localSheetId="13">'現地工事作業者名簿 '!封止機</definedName>
    <definedName name="封止機">[0]!封止機</definedName>
    <definedName name="副参事１" localSheetId="12">#REF!</definedName>
    <definedName name="副参事１" localSheetId="7">#REF!</definedName>
    <definedName name="副参事１" localSheetId="15">#REF!</definedName>
    <definedName name="副参事１" localSheetId="13">#REF!</definedName>
    <definedName name="副参事１">#REF!</definedName>
    <definedName name="副参事２" localSheetId="12">#REF!</definedName>
    <definedName name="副参事２" localSheetId="7">#REF!</definedName>
    <definedName name="副参事２" localSheetId="15">#REF!</definedName>
    <definedName name="副参事２">#REF!</definedName>
    <definedName name="副参事３" localSheetId="12">#REF!</definedName>
    <definedName name="副参事３" localSheetId="7">#REF!</definedName>
    <definedName name="副参事３" localSheetId="15">#REF!</definedName>
    <definedName name="副参事３">#REF!</definedName>
    <definedName name="副参事４">#REF!</definedName>
    <definedName name="副参事５">#REF!</definedName>
    <definedName name="副参事６">#REF!</definedName>
    <definedName name="福祉" localSheetId="12">'[59](4)設備計画'!#REF!</definedName>
    <definedName name="福祉" localSheetId="13">#REF!</definedName>
    <definedName name="福祉">'[59](4)設備計画'!#REF!</definedName>
    <definedName name="福祉１" localSheetId="12">[65]月別人員!#REF!</definedName>
    <definedName name="福祉１" localSheetId="13">#REF!</definedName>
    <definedName name="福祉１">[65]月別人員!#REF!</definedName>
    <definedName name="福利1" localSheetId="12">#REF!</definedName>
    <definedName name="福利1" localSheetId="7">#REF!</definedName>
    <definedName name="福利1" localSheetId="15">#REF!</definedName>
    <definedName name="福利1" localSheetId="13">#REF!</definedName>
    <definedName name="福利1">#REF!</definedName>
    <definedName name="福利2" localSheetId="12">#REF!</definedName>
    <definedName name="福利2" localSheetId="7">#REF!</definedName>
    <definedName name="福利2" localSheetId="15">#REF!</definedName>
    <definedName name="福利2">#REF!</definedName>
    <definedName name="福利3" localSheetId="12">#REF!</definedName>
    <definedName name="福利3" localSheetId="7">#REF!</definedName>
    <definedName name="福利3" localSheetId="15">#REF!</definedName>
    <definedName name="福利3">#REF!</definedName>
    <definedName name="分割ＳＴＥＰ５" localSheetId="12">[5]!分割ＳＴＥＰ５</definedName>
    <definedName name="分割ＳＴＥＰ５" localSheetId="7">[5]!分割ＳＴＥＰ５</definedName>
    <definedName name="分割ＳＴＥＰ５" localSheetId="15">[5]!分割ＳＴＥＰ５</definedName>
    <definedName name="分割ＳＴＥＰ５" localSheetId="13">'現地工事作業者名簿 '!分割ＳＴＥＰ５</definedName>
    <definedName name="分割ＳＴＥＰ５">[0]!分割ＳＴＥＰ５</definedName>
    <definedName name="分析表印刷" localSheetId="12">#REF!</definedName>
    <definedName name="分析表印刷" localSheetId="7">#REF!</definedName>
    <definedName name="分析表印刷" localSheetId="15">#REF!</definedName>
    <definedName name="分析表印刷" localSheetId="13">#REF!</definedName>
    <definedName name="分析表印刷">#REF!</definedName>
    <definedName name="分類" localSheetId="12">#REF!</definedName>
    <definedName name="分類" localSheetId="1">#REF!</definedName>
    <definedName name="分類" localSheetId="7">#REF!</definedName>
    <definedName name="分類" localSheetId="15">#REF!</definedName>
    <definedName name="分類">#REF!</definedName>
    <definedName name="別紙" localSheetId="12">#REF!</definedName>
    <definedName name="別紙" localSheetId="7">#REF!</definedName>
    <definedName name="別紙">#REF!</definedName>
    <definedName name="別紙印刷">#REF!</definedName>
    <definedName name="変更" localSheetId="12">[5]!変更</definedName>
    <definedName name="変更" localSheetId="7">[5]!変更</definedName>
    <definedName name="変更" localSheetId="15">[5]!変更</definedName>
    <definedName name="変更" localSheetId="13">'現地工事作業者名簿 '!変更</definedName>
    <definedName name="変更">[0]!変更</definedName>
    <definedName name="変更前" localSheetId="12">#REF!</definedName>
    <definedName name="変更前" localSheetId="7">#REF!</definedName>
    <definedName name="変更前" localSheetId="15">#REF!</definedName>
    <definedName name="変更前" localSheetId="13">#REF!</definedName>
    <definedName name="変更前">#REF!</definedName>
    <definedName name="保守率" localSheetId="12">#REF!</definedName>
    <definedName name="保守率" localSheetId="7">#REF!</definedName>
    <definedName name="保守率" localSheetId="15">#REF!</definedName>
    <definedName name="保守率">#REF!</definedName>
    <definedName name="法ｼﾌﾄ2" localSheetId="12">#REF!</definedName>
    <definedName name="法ｼﾌﾄ2" localSheetId="7">#REF!</definedName>
    <definedName name="法ｼﾌﾄ2" localSheetId="15">#REF!</definedName>
    <definedName name="法ｼﾌﾄ2">#REF!</definedName>
    <definedName name="法ｼﾌﾄ3">#REF!</definedName>
    <definedName name="法通常勤務">#REF!</definedName>
    <definedName name="北陸電力提案前">#REF!</definedName>
    <definedName name="明細書" localSheetId="12">[66]ExpanPlan!#REF!</definedName>
    <definedName name="明細書" localSheetId="13">#REF!</definedName>
    <definedName name="明細書">[66]ExpanPlan!#REF!</definedName>
    <definedName name="役務区分" localSheetId="12">#REF!</definedName>
    <definedName name="役務区分" localSheetId="7">#REF!</definedName>
    <definedName name="役務区分" localSheetId="15">#REF!</definedName>
    <definedName name="役務区分" localSheetId="13">#REF!</definedName>
    <definedName name="役務区分">#REF!</definedName>
    <definedName name="予算" localSheetId="12">#REF!</definedName>
    <definedName name="予算" localSheetId="7">#REF!</definedName>
    <definedName name="予算" localSheetId="15">#REF!</definedName>
    <definedName name="予算">#REF!</definedName>
    <definedName name="予算単位_ｻﾌﾞ_ﾚｰﾄ" localSheetId="12">[67]元!$A$1:$G$11883</definedName>
    <definedName name="予算単位_ｻﾌﾞ_ﾚｰﾄ" localSheetId="13">#REF!</definedName>
    <definedName name="予算単位_ｻﾌﾞ_ﾚｰﾄ">[67]元!$A$1:$G$11883</definedName>
    <definedName name="容量" localSheetId="12">#REF!</definedName>
    <definedName name="容量" localSheetId="7">#REF!</definedName>
    <definedName name="容量" localSheetId="15">#REF!</definedName>
    <definedName name="容量" localSheetId="13">#REF!</definedName>
    <definedName name="容量">#REF!</definedName>
    <definedName name="溶解度" localSheetId="12">[43]加圧浮上!$I$77:$P$81</definedName>
    <definedName name="溶解度" localSheetId="13">#REF!</definedName>
    <definedName name="溶解度">[43]加圧浮上!$I$77:$P$81</definedName>
    <definedName name="葉" localSheetId="12">'[59](4)設備計画'!#REF!</definedName>
    <definedName name="葉" localSheetId="7">'[59](4)設備計画'!#REF!</definedName>
    <definedName name="葉" localSheetId="15">'[59](4)設備計画'!#REF!</definedName>
    <definedName name="葉" localSheetId="13">#REF!</definedName>
    <definedName name="葉">'[59](4)設備計画'!#REF!</definedName>
    <definedName name="力率表" localSheetId="12">#REF!</definedName>
    <definedName name="力率表" localSheetId="7">#REF!</definedName>
    <definedName name="力率表" localSheetId="15">#REF!</definedName>
    <definedName name="力率表" localSheetId="13">#REF!</definedName>
    <definedName name="力率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9" l="1"/>
  <c r="G18" i="19"/>
  <c r="H18" i="19"/>
  <c r="I18" i="19"/>
  <c r="J18" i="19"/>
  <c r="F19" i="19"/>
  <c r="G19" i="19"/>
  <c r="H19" i="19"/>
  <c r="O19" i="19" s="1"/>
  <c r="I19" i="19"/>
  <c r="J19" i="19"/>
  <c r="F20" i="19"/>
  <c r="G20" i="19"/>
  <c r="L20" i="19" s="1"/>
  <c r="H20" i="19"/>
  <c r="I20" i="19"/>
  <c r="J20" i="19"/>
  <c r="O20" i="19" s="1"/>
  <c r="F21" i="19"/>
  <c r="G21" i="19"/>
  <c r="N21" i="19" s="1"/>
  <c r="H21" i="19"/>
  <c r="I21" i="19"/>
  <c r="J21" i="19"/>
  <c r="O21" i="19" s="1"/>
  <c r="N20" i="19"/>
  <c r="O18" i="19"/>
  <c r="M18" i="19"/>
  <c r="N18" i="19"/>
  <c r="F21" i="18"/>
  <c r="G21" i="18"/>
  <c r="L21" i="18" s="1"/>
  <c r="H21" i="18"/>
  <c r="I21" i="18"/>
  <c r="J21" i="18"/>
  <c r="O21" i="18" s="1"/>
  <c r="AM58" i="9" a="1"/>
  <c r="AF58" i="9" a="1"/>
  <c r="AF58" i="9" s="1"/>
  <c r="F17" i="19" s="1"/>
  <c r="Y58" i="9" a="1"/>
  <c r="Y58" i="9" s="1"/>
  <c r="F17" i="18" s="1"/>
  <c r="R58" i="9" a="1"/>
  <c r="R58" i="9" s="1"/>
  <c r="F17" i="17" s="1"/>
  <c r="M20" i="19" l="1"/>
  <c r="B4" i="19" s="1"/>
  <c r="N19" i="19"/>
  <c r="L21" i="19"/>
  <c r="O13" i="19" s="1"/>
  <c r="M21" i="19"/>
  <c r="A6" i="19" s="1"/>
  <c r="AM58" i="9"/>
  <c r="F17" i="20" s="1"/>
  <c r="I21" i="20"/>
  <c r="G21" i="20"/>
  <c r="J21" i="20"/>
  <c r="H21" i="20"/>
  <c r="F21" i="20"/>
  <c r="I20" i="18"/>
  <c r="H20" i="18"/>
  <c r="J20" i="18"/>
  <c r="G20" i="18"/>
  <c r="F20" i="18"/>
  <c r="J19" i="18"/>
  <c r="I19" i="18"/>
  <c r="G19" i="18"/>
  <c r="F19" i="18"/>
  <c r="H19" i="18"/>
  <c r="I17" i="17"/>
  <c r="J18" i="17"/>
  <c r="H17" i="19"/>
  <c r="G19" i="20"/>
  <c r="H20" i="17"/>
  <c r="G20" i="20"/>
  <c r="G19" i="17"/>
  <c r="J17" i="19"/>
  <c r="F20" i="20"/>
  <c r="F19" i="17"/>
  <c r="I17" i="19"/>
  <c r="H19" i="20"/>
  <c r="H17" i="17"/>
  <c r="J17" i="18"/>
  <c r="G17" i="19"/>
  <c r="J17" i="20"/>
  <c r="F19" i="20"/>
  <c r="I17" i="18"/>
  <c r="I17" i="20"/>
  <c r="J20" i="20"/>
  <c r="J18" i="20"/>
  <c r="J20" i="17"/>
  <c r="H17" i="18"/>
  <c r="H17" i="20"/>
  <c r="M17" i="20" s="1"/>
  <c r="I20" i="20"/>
  <c r="I18" i="20"/>
  <c r="G17" i="17"/>
  <c r="I20" i="17"/>
  <c r="G17" i="18"/>
  <c r="J18" i="18"/>
  <c r="G17" i="20"/>
  <c r="H20" i="20"/>
  <c r="H18" i="20"/>
  <c r="J21" i="17"/>
  <c r="G20" i="17"/>
  <c r="I18" i="17"/>
  <c r="H21" i="17"/>
  <c r="J19" i="17"/>
  <c r="G18" i="17"/>
  <c r="G21" i="17"/>
  <c r="I19" i="17"/>
  <c r="F18" i="17"/>
  <c r="G18" i="18"/>
  <c r="J19" i="20"/>
  <c r="G18" i="20"/>
  <c r="I21" i="17"/>
  <c r="F20" i="17"/>
  <c r="H18" i="17"/>
  <c r="I18" i="18"/>
  <c r="H18" i="18"/>
  <c r="J17" i="17"/>
  <c r="F21" i="17"/>
  <c r="H19" i="17"/>
  <c r="F18" i="18"/>
  <c r="I19" i="20"/>
  <c r="F18" i="20"/>
  <c r="N13" i="19"/>
  <c r="A4" i="19"/>
  <c r="A8" i="19"/>
  <c r="A3" i="19"/>
  <c r="L19" i="19"/>
  <c r="N11" i="19" s="1"/>
  <c r="M19" i="19"/>
  <c r="N12" i="19"/>
  <c r="F12" i="19"/>
  <c r="R12" i="19"/>
  <c r="P12" i="19"/>
  <c r="O12" i="19"/>
  <c r="U12" i="19"/>
  <c r="M12" i="19"/>
  <c r="S12" i="19"/>
  <c r="J12" i="19"/>
  <c r="I12" i="19"/>
  <c r="T12" i="19"/>
  <c r="L12" i="19"/>
  <c r="K12" i="19"/>
  <c r="Q12" i="19"/>
  <c r="H12" i="19"/>
  <c r="G12" i="19"/>
  <c r="C7" i="19"/>
  <c r="C8" i="19"/>
  <c r="C2" i="19"/>
  <c r="C3" i="19"/>
  <c r="C4" i="19"/>
  <c r="C5" i="19"/>
  <c r="C6" i="19"/>
  <c r="O11" i="19"/>
  <c r="H11" i="19"/>
  <c r="D2" i="19"/>
  <c r="D6" i="19"/>
  <c r="D5" i="19"/>
  <c r="D3" i="19"/>
  <c r="D7" i="19"/>
  <c r="D8" i="19"/>
  <c r="D4" i="19"/>
  <c r="P13" i="19"/>
  <c r="A5" i="19"/>
  <c r="A2" i="19"/>
  <c r="B5" i="19"/>
  <c r="K13" i="19"/>
  <c r="B2" i="19"/>
  <c r="A7" i="19"/>
  <c r="L18" i="19"/>
  <c r="B8" i="19"/>
  <c r="S13" i="19"/>
  <c r="B7" i="19"/>
  <c r="F13" i="19"/>
  <c r="M21" i="18"/>
  <c r="N21" i="18"/>
  <c r="J13" i="18" s="1"/>
  <c r="T13" i="18" l="1"/>
  <c r="I11" i="19"/>
  <c r="L11" i="19"/>
  <c r="R13" i="19"/>
  <c r="J11" i="19"/>
  <c r="G11" i="19"/>
  <c r="R11" i="19"/>
  <c r="B6" i="19"/>
  <c r="T13" i="19"/>
  <c r="Q13" i="19"/>
  <c r="S11" i="19"/>
  <c r="K11" i="19"/>
  <c r="Q11" i="19"/>
  <c r="I13" i="19"/>
  <c r="T11" i="19"/>
  <c r="U13" i="19"/>
  <c r="L13" i="19"/>
  <c r="B3" i="19"/>
  <c r="M11" i="19"/>
  <c r="F11" i="19"/>
  <c r="G13" i="19"/>
  <c r="L21" i="20"/>
  <c r="P11" i="19"/>
  <c r="J13" i="19"/>
  <c r="M13" i="19"/>
  <c r="H13" i="19"/>
  <c r="U11" i="19"/>
  <c r="M21" i="20"/>
  <c r="O20" i="18"/>
  <c r="L20" i="18"/>
  <c r="N21" i="20"/>
  <c r="I13" i="20" s="1"/>
  <c r="G13" i="20"/>
  <c r="O19" i="17"/>
  <c r="O20" i="17"/>
  <c r="N19" i="18"/>
  <c r="O21" i="20"/>
  <c r="M20" i="18"/>
  <c r="B8" i="18" s="1"/>
  <c r="L18" i="18"/>
  <c r="L17" i="17"/>
  <c r="L19" i="18"/>
  <c r="O17" i="18"/>
  <c r="N20" i="18"/>
  <c r="O18" i="17"/>
  <c r="O19" i="18"/>
  <c r="M20" i="20"/>
  <c r="N19" i="20"/>
  <c r="N17" i="20"/>
  <c r="N17" i="19"/>
  <c r="N19" i="17"/>
  <c r="M17" i="19"/>
  <c r="M19" i="18"/>
  <c r="L20" i="20"/>
  <c r="M18" i="17"/>
  <c r="N18" i="17"/>
  <c r="N18" i="20"/>
  <c r="O18" i="20"/>
  <c r="M20" i="17"/>
  <c r="L18" i="20"/>
  <c r="N20" i="17"/>
  <c r="L21" i="17"/>
  <c r="M17" i="17"/>
  <c r="N18" i="18"/>
  <c r="U10" i="18" s="1"/>
  <c r="O17" i="20"/>
  <c r="E8" i="20" s="1"/>
  <c r="L19" i="17"/>
  <c r="M21" i="17"/>
  <c r="M18" i="20"/>
  <c r="N21" i="17"/>
  <c r="N17" i="17"/>
  <c r="L17" i="19"/>
  <c r="O19" i="20"/>
  <c r="O21" i="17"/>
  <c r="O17" i="19"/>
  <c r="O18" i="18"/>
  <c r="N17" i="18"/>
  <c r="L17" i="18"/>
  <c r="L19" i="20"/>
  <c r="M17" i="18"/>
  <c r="L17" i="20"/>
  <c r="O20" i="20"/>
  <c r="L20" i="17"/>
  <c r="N20" i="20"/>
  <c r="M18" i="18"/>
  <c r="M19" i="20"/>
  <c r="L18" i="17"/>
  <c r="M19" i="17"/>
  <c r="O17" i="17"/>
  <c r="P10" i="19"/>
  <c r="N10" i="19"/>
  <c r="F10" i="19"/>
  <c r="J10" i="19"/>
  <c r="H10" i="19"/>
  <c r="U10" i="19"/>
  <c r="M10" i="19"/>
  <c r="K10" i="19"/>
  <c r="R10" i="19"/>
  <c r="Q10" i="19"/>
  <c r="T10" i="19"/>
  <c r="L10" i="19"/>
  <c r="S10" i="19"/>
  <c r="I10" i="19"/>
  <c r="O10" i="19"/>
  <c r="G10" i="19"/>
  <c r="H13" i="18"/>
  <c r="G13" i="18"/>
  <c r="R13" i="18"/>
  <c r="A5" i="18"/>
  <c r="A6" i="18"/>
  <c r="A8" i="18"/>
  <c r="A3" i="18"/>
  <c r="A7" i="18"/>
  <c r="A4" i="18"/>
  <c r="A2" i="18"/>
  <c r="M13" i="18"/>
  <c r="P13" i="18"/>
  <c r="L13" i="18"/>
  <c r="O13" i="18"/>
  <c r="U13" i="18"/>
  <c r="S13" i="18"/>
  <c r="F13" i="18"/>
  <c r="I13" i="18"/>
  <c r="N13" i="18"/>
  <c r="Q13" i="18"/>
  <c r="K13" i="18"/>
  <c r="O13" i="20" l="1"/>
  <c r="P12" i="18"/>
  <c r="A6" i="20"/>
  <c r="T10" i="18"/>
  <c r="B4" i="18"/>
  <c r="B5" i="18"/>
  <c r="U13" i="20"/>
  <c r="T13" i="20"/>
  <c r="D3" i="17"/>
  <c r="C4" i="17"/>
  <c r="K13" i="20"/>
  <c r="L13" i="20"/>
  <c r="P13" i="20"/>
  <c r="J13" i="20"/>
  <c r="A2" i="20"/>
  <c r="F13" i="20"/>
  <c r="S13" i="20"/>
  <c r="R13" i="20"/>
  <c r="B2" i="17"/>
  <c r="Q11" i="18"/>
  <c r="Q13" i="20"/>
  <c r="B7" i="18"/>
  <c r="N13" i="20"/>
  <c r="H13" i="20"/>
  <c r="M13" i="20"/>
  <c r="R9" i="17"/>
  <c r="J11" i="18"/>
  <c r="A8" i="20"/>
  <c r="A7" i="20"/>
  <c r="A4" i="20"/>
  <c r="A5" i="20"/>
  <c r="R11" i="18"/>
  <c r="I10" i="20"/>
  <c r="A3" i="20"/>
  <c r="F13" i="17"/>
  <c r="S12" i="18"/>
  <c r="H12" i="18"/>
  <c r="G12" i="18"/>
  <c r="I12" i="18"/>
  <c r="S11" i="18"/>
  <c r="M12" i="18"/>
  <c r="Q12" i="18"/>
  <c r="U11" i="18"/>
  <c r="U12" i="18"/>
  <c r="F11" i="18"/>
  <c r="K12" i="18"/>
  <c r="N11" i="18"/>
  <c r="T12" i="18"/>
  <c r="O11" i="18"/>
  <c r="O12" i="18"/>
  <c r="R12" i="18"/>
  <c r="N12" i="18"/>
  <c r="G11" i="18"/>
  <c r="B6" i="18"/>
  <c r="L11" i="18"/>
  <c r="H11" i="18"/>
  <c r="B3" i="18"/>
  <c r="F12" i="18"/>
  <c r="J12" i="18"/>
  <c r="M11" i="18"/>
  <c r="P11" i="18"/>
  <c r="O9" i="17"/>
  <c r="B2" i="18"/>
  <c r="K11" i="18"/>
  <c r="I11" i="18"/>
  <c r="L12" i="18"/>
  <c r="T11" i="18"/>
  <c r="E8" i="19"/>
  <c r="F10" i="17"/>
  <c r="H11" i="20"/>
  <c r="D8" i="17"/>
  <c r="D5" i="17"/>
  <c r="R10" i="20"/>
  <c r="D4" i="17"/>
  <c r="H9" i="20"/>
  <c r="D2" i="17"/>
  <c r="D6" i="17"/>
  <c r="D7" i="17"/>
  <c r="Q10" i="20"/>
  <c r="O12" i="17"/>
  <c r="F11" i="17"/>
  <c r="I12" i="20"/>
  <c r="E5" i="20"/>
  <c r="R9" i="19"/>
  <c r="B6" i="17"/>
  <c r="E2" i="20"/>
  <c r="B7" i="17"/>
  <c r="E7" i="20"/>
  <c r="S10" i="20"/>
  <c r="G10" i="20"/>
  <c r="F10" i="20"/>
  <c r="N10" i="20"/>
  <c r="B5" i="17"/>
  <c r="J10" i="20"/>
  <c r="G11" i="20"/>
  <c r="Q9" i="17"/>
  <c r="C5" i="18"/>
  <c r="C8" i="18"/>
  <c r="C2" i="18"/>
  <c r="C6" i="18"/>
  <c r="C4" i="18"/>
  <c r="C7" i="18"/>
  <c r="C3" i="18"/>
  <c r="K10" i="20"/>
  <c r="E4" i="20"/>
  <c r="K9" i="17"/>
  <c r="D6" i="20"/>
  <c r="R10" i="17"/>
  <c r="R11" i="20"/>
  <c r="K11" i="20"/>
  <c r="S11" i="20"/>
  <c r="I9" i="17"/>
  <c r="G13" i="17"/>
  <c r="R13" i="17"/>
  <c r="U11" i="20"/>
  <c r="D3" i="20"/>
  <c r="H9" i="17"/>
  <c r="O10" i="18"/>
  <c r="P11" i="20"/>
  <c r="M9" i="17"/>
  <c r="F9" i="17"/>
  <c r="G12" i="17"/>
  <c r="L11" i="20"/>
  <c r="U9" i="17"/>
  <c r="P13" i="17"/>
  <c r="K10" i="18"/>
  <c r="N11" i="20"/>
  <c r="T9" i="17"/>
  <c r="D8" i="20"/>
  <c r="R10" i="18"/>
  <c r="E6" i="17"/>
  <c r="F10" i="18"/>
  <c r="E4" i="19"/>
  <c r="P10" i="18"/>
  <c r="Q12" i="17"/>
  <c r="E5" i="19"/>
  <c r="I11" i="20"/>
  <c r="D4" i="20"/>
  <c r="I11" i="17"/>
  <c r="C4" i="20"/>
  <c r="Q10" i="18"/>
  <c r="J10" i="18"/>
  <c r="U10" i="17"/>
  <c r="D2" i="20"/>
  <c r="I10" i="17"/>
  <c r="D7" i="20"/>
  <c r="G10" i="18"/>
  <c r="H10" i="17"/>
  <c r="S10" i="17"/>
  <c r="L10" i="18"/>
  <c r="C6" i="20"/>
  <c r="Q11" i="20"/>
  <c r="N10" i="18"/>
  <c r="D5" i="20"/>
  <c r="H10" i="18"/>
  <c r="Q13" i="17"/>
  <c r="M10" i="17"/>
  <c r="J10" i="17"/>
  <c r="S10" i="18"/>
  <c r="J11" i="20"/>
  <c r="F11" i="20"/>
  <c r="D7" i="18"/>
  <c r="I10" i="18"/>
  <c r="G11" i="17"/>
  <c r="S13" i="17"/>
  <c r="E2" i="17"/>
  <c r="E3" i="17"/>
  <c r="E5" i="17"/>
  <c r="R11" i="17"/>
  <c r="J11" i="17"/>
  <c r="H13" i="17"/>
  <c r="J13" i="17"/>
  <c r="J12" i="20"/>
  <c r="K13" i="17"/>
  <c r="N13" i="17"/>
  <c r="B4" i="17"/>
  <c r="S9" i="20"/>
  <c r="T10" i="20"/>
  <c r="H10" i="20"/>
  <c r="E6" i="20"/>
  <c r="F12" i="20"/>
  <c r="O11" i="17"/>
  <c r="T11" i="17"/>
  <c r="P9" i="17"/>
  <c r="O13" i="17"/>
  <c r="I9" i="19"/>
  <c r="J12" i="17"/>
  <c r="F9" i="19"/>
  <c r="N11" i="17"/>
  <c r="L12" i="17"/>
  <c r="L13" i="17"/>
  <c r="N9" i="19"/>
  <c r="O10" i="20"/>
  <c r="S11" i="17"/>
  <c r="G9" i="17"/>
  <c r="K12" i="17"/>
  <c r="M13" i="17"/>
  <c r="U12" i="17"/>
  <c r="T13" i="17"/>
  <c r="I12" i="17"/>
  <c r="E2" i="19"/>
  <c r="P9" i="20"/>
  <c r="M10" i="20"/>
  <c r="P10" i="20"/>
  <c r="E3" i="20"/>
  <c r="S9" i="17"/>
  <c r="H11" i="17"/>
  <c r="B3" i="17"/>
  <c r="B8" i="17"/>
  <c r="M10" i="18"/>
  <c r="U13" i="17"/>
  <c r="M11" i="17"/>
  <c r="L11" i="17"/>
  <c r="L10" i="20"/>
  <c r="I13" i="17"/>
  <c r="R12" i="17"/>
  <c r="N12" i="17"/>
  <c r="E7" i="19"/>
  <c r="I9" i="20"/>
  <c r="U10" i="20"/>
  <c r="N9" i="17"/>
  <c r="J9" i="17"/>
  <c r="L9" i="17"/>
  <c r="Q11" i="17"/>
  <c r="P9" i="19"/>
  <c r="K9" i="20"/>
  <c r="C8" i="20"/>
  <c r="O12" i="20"/>
  <c r="M9" i="20"/>
  <c r="E3" i="19"/>
  <c r="J9" i="19"/>
  <c r="U9" i="20"/>
  <c r="D4" i="18"/>
  <c r="A7" i="17"/>
  <c r="Q9" i="19"/>
  <c r="E6" i="19"/>
  <c r="M9" i="19"/>
  <c r="F9" i="20"/>
  <c r="K11" i="17"/>
  <c r="C3" i="17"/>
  <c r="F12" i="17"/>
  <c r="U9" i="19"/>
  <c r="N9" i="20"/>
  <c r="R12" i="20"/>
  <c r="P11" i="17"/>
  <c r="U11" i="17"/>
  <c r="K12" i="20"/>
  <c r="N12" i="20"/>
  <c r="A3" i="17"/>
  <c r="A5" i="17"/>
  <c r="P10" i="17"/>
  <c r="G9" i="19"/>
  <c r="S9" i="19"/>
  <c r="J9" i="20"/>
  <c r="Q9" i="20"/>
  <c r="C3" i="20"/>
  <c r="S12" i="20"/>
  <c r="G12" i="20"/>
  <c r="A4" i="17"/>
  <c r="A8" i="17"/>
  <c r="B6" i="20"/>
  <c r="B2" i="20"/>
  <c r="H12" i="20"/>
  <c r="R9" i="18"/>
  <c r="S9" i="18"/>
  <c r="O9" i="18"/>
  <c r="F9" i="18"/>
  <c r="J9" i="18"/>
  <c r="U9" i="18"/>
  <c r="L9" i="18"/>
  <c r="K9" i="18"/>
  <c r="G9" i="18"/>
  <c r="H9" i="18"/>
  <c r="Q9" i="18"/>
  <c r="T9" i="18"/>
  <c r="M9" i="18"/>
  <c r="N9" i="18"/>
  <c r="I9" i="18"/>
  <c r="P9" i="18"/>
  <c r="T12" i="17"/>
  <c r="K9" i="19"/>
  <c r="O9" i="19"/>
  <c r="R9" i="20"/>
  <c r="G9" i="20"/>
  <c r="C2" i="20"/>
  <c r="T12" i="20"/>
  <c r="P12" i="20"/>
  <c r="E8" i="17"/>
  <c r="B5" i="20"/>
  <c r="C5" i="20"/>
  <c r="M12" i="17"/>
  <c r="P12" i="17"/>
  <c r="N10" i="17"/>
  <c r="L9" i="19"/>
  <c r="H9" i="19"/>
  <c r="L9" i="20"/>
  <c r="O9" i="20"/>
  <c r="C7" i="20"/>
  <c r="T11" i="20"/>
  <c r="O11" i="20"/>
  <c r="M12" i="20"/>
  <c r="Q12" i="20"/>
  <c r="A6" i="17"/>
  <c r="B4" i="20"/>
  <c r="A2" i="17"/>
  <c r="L12" i="20"/>
  <c r="H12" i="17"/>
  <c r="Q10" i="17"/>
  <c r="L10" i="17"/>
  <c r="G10" i="17"/>
  <c r="S12" i="17"/>
  <c r="T9" i="19"/>
  <c r="T9" i="20"/>
  <c r="M11" i="20"/>
  <c r="U12" i="20"/>
  <c r="E4" i="17"/>
  <c r="E6" i="18"/>
  <c r="E3" i="18"/>
  <c r="E5" i="18"/>
  <c r="E4" i="18"/>
  <c r="E2" i="18"/>
  <c r="E8" i="18"/>
  <c r="E7" i="18"/>
  <c r="B8" i="20"/>
  <c r="B7" i="20"/>
  <c r="B3" i="20"/>
  <c r="D8" i="18"/>
  <c r="D6" i="18"/>
  <c r="D3" i="18"/>
  <c r="C8" i="17"/>
  <c r="C2" i="17"/>
  <c r="C6" i="17"/>
  <c r="C7" i="17"/>
  <c r="C5" i="17"/>
  <c r="D2" i="18"/>
  <c r="T10" i="17"/>
  <c r="K10" i="17"/>
  <c r="O10" i="17"/>
  <c r="D5" i="18"/>
  <c r="E7" i="17"/>
  <c r="CF24" i="9" l="1"/>
  <c r="CF25" i="9"/>
  <c r="CF26" i="9"/>
  <c r="CF27" i="9"/>
  <c r="CF28" i="9"/>
  <c r="CF29" i="9"/>
  <c r="CF30" i="9"/>
  <c r="CF31" i="9"/>
  <c r="CF32" i="9"/>
  <c r="CF33" i="9"/>
  <c r="CF34" i="9"/>
  <c r="CF35" i="9"/>
  <c r="CF36" i="9"/>
  <c r="CF37" i="9"/>
  <c r="CF38" i="9"/>
  <c r="CF39" i="9"/>
  <c r="CF40" i="9"/>
  <c r="CF41" i="9"/>
  <c r="CF42" i="9"/>
  <c r="CF43" i="9"/>
  <c r="CF44" i="9"/>
  <c r="CF45" i="9"/>
  <c r="CF46" i="9"/>
  <c r="CF47" i="9"/>
  <c r="CF48" i="9"/>
  <c r="CF49" i="9"/>
  <c r="CF50" i="9"/>
  <c r="CF23" i="9"/>
  <c r="K65" i="9"/>
  <c r="K59" i="9"/>
  <c r="K66" i="9" s="1"/>
  <c r="K73" i="9" s="1"/>
  <c r="O59" i="9"/>
  <c r="O66" i="9" s="1"/>
  <c r="N59" i="9"/>
  <c r="N66" i="9" s="1"/>
  <c r="N73" i="9" s="1"/>
  <c r="M59" i="9"/>
  <c r="M66" i="9" s="1"/>
  <c r="L59" i="9"/>
  <c r="L66" i="9" s="1"/>
  <c r="L73" i="9" s="1"/>
  <c r="L58" i="9"/>
  <c r="L65" i="9" s="1"/>
  <c r="J54" i="9"/>
  <c r="K54" i="9"/>
  <c r="L54" i="9"/>
  <c r="M54" i="9"/>
  <c r="N54" i="9"/>
  <c r="O54" i="9"/>
  <c r="A23" i="9"/>
  <c r="AQ54" i="9"/>
  <c r="AR54" i="9"/>
  <c r="AS54" i="9"/>
  <c r="AT54" i="9"/>
  <c r="AU54" i="9"/>
  <c r="AV54" i="9"/>
  <c r="AW54" i="9"/>
  <c r="AX54" i="9"/>
  <c r="O73" i="9" l="1"/>
  <c r="M73" i="9"/>
  <c r="P66" i="9"/>
  <c r="M55" i="9"/>
  <c r="O55" i="9"/>
  <c r="K55" i="9"/>
  <c r="P54" i="9"/>
  <c r="G57" i="9" a="1"/>
  <c r="H65" i="9" s="1"/>
  <c r="P73" i="9" l="1"/>
  <c r="AI26" i="16"/>
  <c r="I65" i="9"/>
  <c r="H66" i="9"/>
  <c r="H63" i="9"/>
  <c r="H64" i="9"/>
  <c r="G57" i="9"/>
  <c r="H57" i="9" s="1"/>
  <c r="H62" i="9"/>
  <c r="H61" i="9"/>
  <c r="H58" i="9"/>
  <c r="H59" i="9"/>
  <c r="H60" i="9"/>
  <c r="O62" i="9"/>
  <c r="O69" i="9" s="1"/>
  <c r="N62" i="9"/>
  <c r="M62" i="9"/>
  <c r="M69" i="9" s="1"/>
  <c r="L62" i="9"/>
  <c r="K62" i="9"/>
  <c r="K69" i="9" s="1"/>
  <c r="O61" i="9"/>
  <c r="O68" i="9" s="1"/>
  <c r="N61" i="9"/>
  <c r="M61" i="9"/>
  <c r="M68" i="9" s="1"/>
  <c r="L61" i="9"/>
  <c r="K61" i="9"/>
  <c r="K68" i="9" s="1"/>
  <c r="O60" i="9"/>
  <c r="O67" i="9" s="1"/>
  <c r="N60" i="9"/>
  <c r="M60" i="9"/>
  <c r="M67" i="9" s="1"/>
  <c r="L60" i="9"/>
  <c r="K60" i="9"/>
  <c r="K67" i="9" s="1"/>
  <c r="O58" i="9"/>
  <c r="N58" i="9"/>
  <c r="N65" i="9" s="1"/>
  <c r="M58" i="9"/>
  <c r="A27" i="9"/>
  <c r="A31" i="9" s="1"/>
  <c r="A35" i="9" s="1"/>
  <c r="A39" i="9" s="1"/>
  <c r="A43" i="9" s="1"/>
  <c r="A47" i="9" s="1"/>
  <c r="A22" i="9"/>
  <c r="M65" i="9" l="1"/>
  <c r="O65" i="9"/>
  <c r="O76" i="9"/>
  <c r="M74" i="9"/>
  <c r="L69" i="9"/>
  <c r="L68" i="9"/>
  <c r="L75" i="9" s="1"/>
  <c r="L67" i="9"/>
  <c r="L74" i="9" s="1"/>
  <c r="N67" i="9"/>
  <c r="N74" i="9" s="1"/>
  <c r="O74" i="9"/>
  <c r="N69" i="9"/>
  <c r="N76" i="9" s="1"/>
  <c r="N72" i="9"/>
  <c r="N68" i="9"/>
  <c r="N75" i="9" s="1"/>
  <c r="AI22" i="16"/>
  <c r="I61" i="9"/>
  <c r="AI23" i="16"/>
  <c r="I62" i="9"/>
  <c r="AI25" i="16"/>
  <c r="I64" i="9"/>
  <c r="AI24" i="16"/>
  <c r="I63" i="9"/>
  <c r="AI27" i="16"/>
  <c r="I66" i="9"/>
  <c r="AI20" i="16"/>
  <c r="I59" i="9"/>
  <c r="AI19" i="16"/>
  <c r="I58" i="9"/>
  <c r="AI18" i="16"/>
  <c r="I57" i="9"/>
  <c r="AI21" i="16"/>
  <c r="I60" i="9"/>
  <c r="L72" i="9"/>
  <c r="K72" i="9"/>
  <c r="K75" i="9"/>
  <c r="K74" i="9"/>
  <c r="K76" i="9"/>
  <c r="O72" i="9" l="1"/>
  <c r="M72" i="9"/>
  <c r="P65" i="9"/>
  <c r="P74" i="9"/>
  <c r="M76" i="9"/>
  <c r="L76" i="9"/>
  <c r="O75" i="9"/>
  <c r="M75" i="9"/>
  <c r="N77" i="9"/>
  <c r="P67" i="9"/>
  <c r="I67" i="9"/>
  <c r="P69" i="9"/>
  <c r="P68" i="9"/>
  <c r="O77" i="9" l="1"/>
  <c r="O78" i="9" s="1"/>
  <c r="P76" i="9"/>
  <c r="M77" i="9"/>
  <c r="P75" i="9"/>
  <c r="K77" i="9"/>
  <c r="K78" i="9" s="1"/>
  <c r="P72" i="9"/>
  <c r="L77" i="9"/>
  <c r="M78" i="9" l="1"/>
  <c r="P77" i="9"/>
  <c r="K7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Kimura, Kenichi</author>
  </authors>
  <commentList>
    <comment ref="AC2" authorId="0" shapeId="0" xr:uid="{12E59D74-1E2E-45B8-9EEA-03177CCE2501}">
      <text>
        <r>
          <rPr>
            <b/>
            <sz val="9"/>
            <color indexed="81"/>
            <rFont val="MS P ゴシック"/>
            <family val="3"/>
            <charset val="128"/>
          </rPr>
          <t>セルを指定して有無を選択してください</t>
        </r>
      </text>
    </comment>
    <comment ref="AC3" authorId="0" shapeId="0" xr:uid="{AF055068-161B-40F6-A71C-4C9879F2BAD5}">
      <text>
        <r>
          <rPr>
            <b/>
            <sz val="9"/>
            <color indexed="81"/>
            <rFont val="MS P ゴシック"/>
            <family val="3"/>
            <charset val="128"/>
          </rPr>
          <t>セルを指定して有無を選択してください</t>
        </r>
      </text>
    </comment>
    <comment ref="AP4" authorId="0" shapeId="0" xr:uid="{78F1C7B4-B536-4222-B32C-170A3789A88A}">
      <text>
        <r>
          <rPr>
            <b/>
            <sz val="9"/>
            <color indexed="81"/>
            <rFont val="MS P ゴシック"/>
            <family val="3"/>
            <charset val="128"/>
          </rPr>
          <t>PPES工事安全責任者の受講証をお持ちの方が望ましい</t>
        </r>
      </text>
    </comment>
    <comment ref="BF4" authorId="0" shapeId="0" xr:uid="{5218FE2E-B1D9-45A6-8049-013D81AEFEFA}">
      <text>
        <r>
          <rPr>
            <b/>
            <sz val="9"/>
            <color indexed="81"/>
            <rFont val="MS P ゴシック"/>
            <family val="3"/>
            <charset val="128"/>
          </rPr>
          <t>PPES工事安全責任者の受講証をお持ちの方が望ましい</t>
        </r>
      </text>
    </comment>
    <comment ref="AC5" authorId="0" shapeId="0" xr:uid="{443E38DD-DBFB-428A-A883-E6E06059ED2C}">
      <text>
        <r>
          <rPr>
            <sz val="11"/>
            <rFont val="ＭＳ Ｐゴシック"/>
            <family val="3"/>
            <charset val="128"/>
          </rPr>
          <t>セルを指定して有無を選択してください</t>
        </r>
      </text>
    </comment>
    <comment ref="AI8" authorId="0" shapeId="0" xr:uid="{36A653C9-14FB-470A-963E-B6A1C5574A31}">
      <text>
        <r>
          <rPr>
            <b/>
            <sz val="9"/>
            <color indexed="81"/>
            <rFont val="MS P ゴシック"/>
            <family val="3"/>
            <charset val="128"/>
          </rPr>
          <t>危険源に対応する資格を有する場合は
セルを指定して☑ を選択してください</t>
        </r>
      </text>
    </comment>
    <comment ref="AG9" authorId="0" shapeId="0" xr:uid="{55D13B9E-0020-42F4-9F55-FD811842AD81}">
      <text>
        <r>
          <rPr>
            <b/>
            <sz val="9"/>
            <color indexed="81"/>
            <rFont val="MS P ゴシック"/>
            <family val="3"/>
            <charset val="128"/>
          </rPr>
          <t>原紙に項目が無い場合に記入してください
セルを指定して〇を選択してください</t>
        </r>
      </text>
    </comment>
    <comment ref="AH9" authorId="0" shapeId="0" xr:uid="{FFA456B1-DA37-4AEA-AF7C-AABE41AFC810}">
      <text>
        <r>
          <rPr>
            <b/>
            <sz val="9"/>
            <color indexed="81"/>
            <rFont val="MS P ゴシック"/>
            <family val="3"/>
            <charset val="128"/>
          </rPr>
          <t>原紙に項目が無い場合に記入してください
セルを指定して〇を選択してください</t>
        </r>
      </text>
    </comment>
    <comment ref="BC10" authorId="0" shapeId="0" xr:uid="{DE45FE94-0459-4968-8F93-02A47348541F}">
      <text>
        <r>
          <rPr>
            <b/>
            <sz val="9"/>
            <color indexed="81"/>
            <rFont val="MS P ゴシック"/>
            <family val="3"/>
            <charset val="128"/>
          </rPr>
          <t>図形の矢印で張り付けてください</t>
        </r>
      </text>
    </comment>
    <comment ref="V11" authorId="0" shapeId="0" xr:uid="{DB0B2244-C98E-436D-8071-FD907544414A}">
      <text>
        <r>
          <rPr>
            <b/>
            <sz val="9"/>
            <color indexed="81"/>
            <rFont val="MS P ゴシック"/>
            <family val="3"/>
            <charset val="128"/>
          </rPr>
          <t>作業指示書で作業する人</t>
        </r>
      </text>
    </comment>
    <comment ref="AJ11" authorId="0" shapeId="0" xr:uid="{EAFFE4A8-2422-457D-AAC5-C249D11CC132}">
      <text>
        <r>
          <rPr>
            <b/>
            <sz val="9"/>
            <color indexed="81"/>
            <rFont val="MS P ゴシック"/>
            <family val="3"/>
            <charset val="128"/>
          </rPr>
          <t>考えられるリスクに対する処置を記入してください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 Yuichi</author>
  </authors>
  <commentList>
    <comment ref="R6" authorId="0" shapeId="0" xr:uid="{DA0420F6-D259-42EC-8BBD-66274BED7924}">
      <text>
        <r>
          <rPr>
            <sz val="9"/>
            <color indexed="81"/>
            <rFont val="MS P ゴシック"/>
            <family val="3"/>
            <charset val="128"/>
          </rPr>
          <t>高さ5m以上の足場組立、解体又は変更の作業</t>
        </r>
      </text>
    </comment>
    <comment ref="S6" authorId="0" shapeId="0" xr:uid="{8C912DC4-62EA-435F-9E38-5574DB4F9380}">
      <text>
        <r>
          <rPr>
            <sz val="9"/>
            <color indexed="81"/>
            <rFont val="MS P ゴシック"/>
            <family val="3"/>
            <charset val="128"/>
          </rPr>
          <t>高さ5m未満の足場組立、解体又は変更の作業</t>
        </r>
      </text>
    </comment>
    <comment ref="T6" authorId="0" shapeId="0" xr:uid="{448B9ABE-87A4-407B-B05B-D6FBCC0BFCB4}">
      <text>
        <r>
          <rPr>
            <sz val="9"/>
            <color indexed="81"/>
            <rFont val="MS P ゴシック"/>
            <family val="3"/>
            <charset val="128"/>
          </rPr>
          <t>足場の組立て、解体又は変更の作業に係る業務</t>
        </r>
      </text>
    </comment>
    <comment ref="U6" authorId="0" shapeId="0" xr:uid="{E9E102FD-2A7B-427B-B6EB-A449B71DE528}">
      <text>
        <r>
          <rPr>
            <sz val="9"/>
            <color indexed="81"/>
            <rFont val="MS P ゴシック"/>
            <family val="3"/>
            <charset val="128"/>
          </rPr>
          <t>高さ2m以上の箇所で作業床を設けることが困難な所において、フルハーネス型墜落制止用器具を用いて行う作業</t>
        </r>
      </text>
    </comment>
    <comment ref="V6" authorId="0" shapeId="0" xr:uid="{FEFB89FA-0377-40ED-A96B-77327BECF6F5}">
      <text>
        <r>
          <rPr>
            <sz val="9"/>
            <color indexed="81"/>
            <rFont val="MS P ゴシック"/>
            <family val="3"/>
            <charset val="128"/>
          </rPr>
          <t>高圧(直流750V超・交流600V超～7000V以下)、特別高圧(7000V超)の充電電路、その支持物の敷設などの業務</t>
        </r>
      </text>
    </comment>
    <comment ref="W6" authorId="0" shapeId="0" xr:uid="{EF97CCA0-29DF-4102-9A0C-83DE0A45B647}">
      <text>
        <r>
          <rPr>
            <sz val="9"/>
            <color indexed="81"/>
            <rFont val="MS P ゴシック"/>
            <family val="3"/>
            <charset val="128"/>
          </rPr>
          <t>低圧(直流750V以下・交流600V以下)の充電電路の敷設、修理の業務等</t>
        </r>
      </text>
    </comment>
    <comment ref="X6" authorId="0" shapeId="0" xr:uid="{ED883F6A-4235-4D3F-8C43-A20BCE60CAD1}">
      <text>
        <r>
          <rPr>
            <sz val="9"/>
            <color indexed="81"/>
            <rFont val="MS P ゴシック"/>
            <family val="3"/>
            <charset val="128"/>
          </rPr>
          <t>第一種は第二種の範囲に加え、高電圧で受電する小規模ビル、工場などの電気設備などの工事の作業
第二種は、低圧で受電する一般家庭、商店等の屋内配線設備や小規模な太陽電池発電設備などの工事の作業</t>
        </r>
      </text>
    </comment>
    <comment ref="Y6" authorId="0" shapeId="0" xr:uid="{0C632F68-43F4-4689-BC13-1F1C6716C44E}">
      <text>
        <r>
          <rPr>
            <sz val="9"/>
            <color indexed="81"/>
            <rFont val="MS P ゴシック"/>
            <family val="3"/>
            <charset val="128"/>
          </rPr>
          <t>作業床の高さが10m以上の高所作業車の運転業務</t>
        </r>
      </text>
    </comment>
    <comment ref="Z6" authorId="0" shapeId="0" xr:uid="{711489F8-C5BA-4C42-AE5E-54602B4CE31D}">
      <text>
        <r>
          <rPr>
            <sz val="9"/>
            <color indexed="81"/>
            <rFont val="MS P ゴシック"/>
            <family val="3"/>
            <charset val="128"/>
          </rPr>
          <t>作業床の高さが10m未満の高所作業車の運転業務</t>
        </r>
      </text>
    </comment>
    <comment ref="AA6" authorId="0" shapeId="0" xr:uid="{67E194A2-7D18-419B-918C-59D26CC2CEAF}">
      <text>
        <r>
          <rPr>
            <sz val="9"/>
            <color indexed="81"/>
            <rFont val="MS P ゴシック"/>
            <family val="3"/>
            <charset val="128"/>
          </rPr>
          <t>最大荷重1t以上のフォークリフトの運転業務</t>
        </r>
      </text>
    </comment>
    <comment ref="AB6" authorId="0" shapeId="0" xr:uid="{EA92B827-811F-40E3-9739-2E9E35166844}">
      <text>
        <r>
          <rPr>
            <sz val="9"/>
            <color indexed="81"/>
            <rFont val="MS P ゴシック"/>
            <family val="3"/>
            <charset val="128"/>
          </rPr>
          <t>アセチレン溶接装置又はガス集合溶接装置を用いて行う金属の溶接、溶断又は加熱の作業</t>
        </r>
      </text>
    </comment>
    <comment ref="AC6" authorId="0" shapeId="0" xr:uid="{C23AF840-E825-44E4-B809-6D2864373AFB}">
      <text>
        <r>
          <rPr>
            <sz val="9"/>
            <color indexed="81"/>
            <rFont val="MS P ゴシック"/>
            <family val="3"/>
            <charset val="128"/>
          </rPr>
          <t>アーク溶接機を用いて行う金属の溶接、溶断等の業務</t>
        </r>
      </text>
    </comment>
    <comment ref="AD6" authorId="0" shapeId="0" xr:uid="{0B8672E7-8C35-4B1B-B446-D8E04FA04D63}">
      <text>
        <r>
          <rPr>
            <sz val="9"/>
            <color indexed="81"/>
            <rFont val="MS P ゴシック"/>
            <family val="3"/>
            <charset val="128"/>
          </rPr>
          <t>吊上げ荷重1t以上のクレーンの玉掛け業務</t>
        </r>
      </text>
    </comment>
    <comment ref="AE6" authorId="0" shapeId="0" xr:uid="{CD330081-3773-4237-89F5-77F378A25035}">
      <text>
        <r>
          <rPr>
            <sz val="9"/>
            <color indexed="81"/>
            <rFont val="MS P ゴシック"/>
            <family val="3"/>
            <charset val="128"/>
          </rPr>
          <t>吊上げ荷重1t未満のクレーンの玉掛け業務</t>
        </r>
      </text>
    </comment>
    <comment ref="AF6" authorId="0" shapeId="0" xr:uid="{C7A8BC6A-7CBE-4FC7-A095-A35E7A75C5FA}">
      <text>
        <r>
          <rPr>
            <sz val="9"/>
            <color indexed="81"/>
            <rFont val="MS P ゴシック"/>
            <family val="3"/>
            <charset val="128"/>
          </rPr>
          <t>吊上げ荷重5t以上のクレーンの運転業務</t>
        </r>
      </text>
    </comment>
    <comment ref="AG6" authorId="0" shapeId="0" xr:uid="{0AE2F96C-5282-4079-8A20-7A191F7638F2}">
      <text>
        <r>
          <rPr>
            <sz val="9"/>
            <color indexed="81"/>
            <rFont val="MS P ゴシック"/>
            <family val="3"/>
            <charset val="128"/>
          </rPr>
          <t>吊上げ荷重5t以上の床上操作式クレーン運転業務</t>
        </r>
      </text>
    </comment>
    <comment ref="AH6" authorId="0" shapeId="0" xr:uid="{A8468330-A33F-494B-926B-D2BCF3C731B4}">
      <text>
        <r>
          <rPr>
            <sz val="9"/>
            <color indexed="81"/>
            <rFont val="MS P ゴシック"/>
            <family val="3"/>
            <charset val="128"/>
          </rPr>
          <t>吊上げ荷重5t未満のクレーンの運転業務</t>
        </r>
      </text>
    </comment>
    <comment ref="AI6" authorId="0" shapeId="0" xr:uid="{6E57D38C-E4A7-4614-B8AE-A8ED2A736DC7}">
      <text>
        <r>
          <rPr>
            <sz val="9"/>
            <color indexed="81"/>
            <rFont val="MS P ゴシック"/>
            <family val="3"/>
            <charset val="128"/>
          </rPr>
          <t>酸素欠乏危険作業場所における作業</t>
        </r>
      </text>
    </comment>
    <comment ref="AJ6" authorId="0" shapeId="0" xr:uid="{A8B4C3C6-1A63-4A92-8C6A-EE815D623DD5}">
      <text>
        <r>
          <rPr>
            <sz val="9"/>
            <color indexed="81"/>
            <rFont val="MS P ゴシック"/>
            <family val="3"/>
            <charset val="128"/>
          </rPr>
          <t>酸素欠乏危険場所における作業に係る業務</t>
        </r>
      </text>
    </comment>
    <comment ref="AK6" authorId="0" shapeId="0" xr:uid="{1E842834-E187-4FD2-BC86-B020B3EBA866}">
      <text>
        <r>
          <rPr>
            <sz val="9"/>
            <color indexed="81"/>
            <rFont val="MS P ゴシック"/>
            <family val="3"/>
            <charset val="128"/>
          </rPr>
          <t>特定化学物質を製造し、または取り扱う作業</t>
        </r>
      </text>
    </comment>
    <comment ref="AL6" authorId="0" shapeId="0" xr:uid="{ACB69109-20B5-4510-9ECA-01719822A500}">
      <text>
        <r>
          <rPr>
            <sz val="9"/>
            <color indexed="81"/>
            <rFont val="MS P ゴシック"/>
            <family val="3"/>
            <charset val="128"/>
          </rPr>
          <t>屋内作業場またはタンク、船倉もしくは坑の内部その他労働省令で定める場所において有機溶剤を製造し、または取り扱う業務</t>
        </r>
      </text>
    </comment>
    <comment ref="AM6" authorId="0" shapeId="0" xr:uid="{61D7F4A1-C134-42EC-8564-9C0F5421957F}">
      <text>
        <r>
          <rPr>
            <sz val="9"/>
            <color indexed="81"/>
            <rFont val="MS P ゴシック"/>
            <family val="3"/>
            <charset val="128"/>
          </rPr>
          <t>危険物製造所、貯蔵所及び取扱所において、危険物を取り扱う作業</t>
        </r>
      </text>
    </comment>
    <comment ref="AN6" authorId="0" shapeId="0" xr:uid="{4397259E-0DEE-4002-AB57-74566CCD0BF5}">
      <text>
        <r>
          <rPr>
            <sz val="9"/>
            <color indexed="81"/>
            <rFont val="MS P ゴシック"/>
            <family val="3"/>
            <charset val="128"/>
          </rPr>
          <t>エアリベッター、ディスクグラインダー(直径150mm超)、両頭グラインダー(直径150mm超)、インパクトレンチ、インパクトドライバー、ジグソーなどを取り扱う業務</t>
        </r>
      </text>
    </comment>
    <comment ref="AO6" authorId="0" shapeId="0" xr:uid="{6231D3DB-C316-4915-9A2C-B81475AC5DD7}">
      <text>
        <r>
          <rPr>
            <sz val="9"/>
            <color indexed="81"/>
            <rFont val="MS P ゴシック"/>
            <family val="3"/>
            <charset val="128"/>
          </rPr>
          <t>左記以外の資格は空欄に記載</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<sst xmlns="http://schemas.openxmlformats.org/spreadsheetml/2006/main" count="849" uniqueCount="536">
  <si>
    <t>工事計画書</t>
    <rPh sb="0" eb="2">
      <t>コウジ</t>
    </rPh>
    <rPh sb="2" eb="4">
      <t>ケイカク</t>
    </rPh>
    <rPh sb="4" eb="5">
      <t>ショ</t>
    </rPh>
    <phoneticPr fontId="4"/>
  </si>
  <si>
    <t>提出日</t>
    <rPh sb="0" eb="2">
      <t>テイシュツ</t>
    </rPh>
    <rPh sb="2" eb="3">
      <t>ビ</t>
    </rPh>
    <phoneticPr fontId="4"/>
  </si>
  <si>
    <t>施工会社名</t>
    <rPh sb="0" eb="2">
      <t>セコウ</t>
    </rPh>
    <rPh sb="2" eb="4">
      <t>カイシャ</t>
    </rPh>
    <rPh sb="4" eb="5">
      <t>メイ</t>
    </rPh>
    <phoneticPr fontId="4"/>
  </si>
  <si>
    <t>責任者</t>
    <rPh sb="0" eb="3">
      <t>セキニンシャ</t>
    </rPh>
    <phoneticPr fontId="4"/>
  </si>
  <si>
    <t>工事名称</t>
    <phoneticPr fontId="4"/>
  </si>
  <si>
    <t>関連
届出</t>
    <rPh sb="0" eb="2">
      <t>カンレン</t>
    </rPh>
    <rPh sb="3" eb="5">
      <t>トドケデ</t>
    </rPh>
    <phoneticPr fontId="4"/>
  </si>
  <si>
    <t>①高所作業</t>
    <rPh sb="1" eb="5">
      <t>コウショサギョウ</t>
    </rPh>
    <phoneticPr fontId="4"/>
  </si>
  <si>
    <t>②電気工事作業</t>
    <rPh sb="1" eb="5">
      <t>デンキコウジ</t>
    </rPh>
    <rPh sb="5" eb="7">
      <t>サギョウ</t>
    </rPh>
    <phoneticPr fontId="4"/>
  </si>
  <si>
    <t>③挟まれ
設備試運転</t>
    <rPh sb="1" eb="2">
      <t>ハサ</t>
    </rPh>
    <rPh sb="5" eb="7">
      <t>セツビ</t>
    </rPh>
    <rPh sb="7" eb="10">
      <t>シウンテン</t>
    </rPh>
    <phoneticPr fontId="4"/>
  </si>
  <si>
    <t>④火気取扱い作業</t>
    <rPh sb="1" eb="3">
      <t>カキ</t>
    </rPh>
    <rPh sb="3" eb="4">
      <t>ト</t>
    </rPh>
    <rPh sb="4" eb="5">
      <t>アツカ</t>
    </rPh>
    <rPh sb="6" eb="8">
      <t>サギョウ</t>
    </rPh>
    <phoneticPr fontId="4"/>
  </si>
  <si>
    <t>着手許可</t>
    <rPh sb="0" eb="2">
      <t>チャクシュ</t>
    </rPh>
    <rPh sb="2" eb="4">
      <t>キョカ</t>
    </rPh>
    <phoneticPr fontId="4"/>
  </si>
  <si>
    <t>関係部門</t>
    <rPh sb="0" eb="4">
      <t>カンケイブモン</t>
    </rPh>
    <phoneticPr fontId="4"/>
  </si>
  <si>
    <t>発注部門</t>
    <rPh sb="0" eb="2">
      <t>ハッチュウ</t>
    </rPh>
    <rPh sb="2" eb="4">
      <t>ブモン</t>
    </rPh>
    <phoneticPr fontId="4"/>
  </si>
  <si>
    <t>施工会社</t>
    <rPh sb="0" eb="2">
      <t>セコウ</t>
    </rPh>
    <rPh sb="2" eb="4">
      <t>カイシャ</t>
    </rPh>
    <phoneticPr fontId="4"/>
  </si>
  <si>
    <t>係長</t>
    <rPh sb="0" eb="2">
      <t>カカリチョウ</t>
    </rPh>
    <phoneticPr fontId="4"/>
  </si>
  <si>
    <t>担当者</t>
    <rPh sb="0" eb="3">
      <t>タントウシャ</t>
    </rPh>
    <phoneticPr fontId="4"/>
  </si>
  <si>
    <t>予定工期</t>
    <phoneticPr fontId="4"/>
  </si>
  <si>
    <t>⑤酸欠作業</t>
    <rPh sb="1" eb="3">
      <t>サンケツ</t>
    </rPh>
    <rPh sb="3" eb="5">
      <t>サギョウ</t>
    </rPh>
    <phoneticPr fontId="4"/>
  </si>
  <si>
    <t>⑥重量物取扱い
作業</t>
    <rPh sb="1" eb="4">
      <t>ジュウリョウブツ</t>
    </rPh>
    <rPh sb="4" eb="5">
      <t>ト</t>
    </rPh>
    <rPh sb="5" eb="6">
      <t>アツカ</t>
    </rPh>
    <rPh sb="8" eb="10">
      <t>サギョウ</t>
    </rPh>
    <phoneticPr fontId="4"/>
  </si>
  <si>
    <t>⑦天井内/火災
報知器近接作業</t>
    <rPh sb="1" eb="3">
      <t>テンジョウ</t>
    </rPh>
    <rPh sb="3" eb="4">
      <t>ナイ</t>
    </rPh>
    <rPh sb="5" eb="7">
      <t>カサイ</t>
    </rPh>
    <rPh sb="8" eb="10">
      <t>ホウチ</t>
    </rPh>
    <rPh sb="10" eb="11">
      <t>ウツワ</t>
    </rPh>
    <rPh sb="11" eb="13">
      <t>キンセツ</t>
    </rPh>
    <rPh sb="13" eb="15">
      <t>サギョウ</t>
    </rPh>
    <phoneticPr fontId="4"/>
  </si>
  <si>
    <t>⑧防災監視盤
保守登録 依頼表</t>
    <rPh sb="12" eb="14">
      <t>イライ</t>
    </rPh>
    <phoneticPr fontId="4"/>
  </si>
  <si>
    <t>作業日</t>
    <rPh sb="0" eb="2">
      <t>サギョウ</t>
    </rPh>
    <rPh sb="2" eb="3">
      <t>ビ</t>
    </rPh>
    <phoneticPr fontId="4"/>
  </si>
  <si>
    <t>作業時間</t>
    <rPh sb="0" eb="2">
      <t>サギョウ</t>
    </rPh>
    <rPh sb="2" eb="4">
      <t>ジカン</t>
    </rPh>
    <phoneticPr fontId="4"/>
  </si>
  <si>
    <t>工事エリア範囲</t>
    <rPh sb="0" eb="2">
      <t>コウジ</t>
    </rPh>
    <rPh sb="5" eb="7">
      <t>ハンイ</t>
    </rPh>
    <phoneticPr fontId="4"/>
  </si>
  <si>
    <r>
      <t xml:space="preserve">作業場所
</t>
    </r>
    <r>
      <rPr>
        <b/>
        <sz val="11"/>
        <color rgb="FFFF0000"/>
        <rFont val="ＭＳ Ｐゴシック"/>
        <family val="3"/>
        <charset val="128"/>
      </rPr>
      <t>(出来るだけ詳細)</t>
    </r>
    <rPh sb="0" eb="2">
      <t>サギョウ</t>
    </rPh>
    <rPh sb="2" eb="4">
      <t>バショ</t>
    </rPh>
    <rPh sb="6" eb="8">
      <t>デキ</t>
    </rPh>
    <rPh sb="11" eb="13">
      <t>ショウサイ</t>
    </rPh>
    <phoneticPr fontId="4"/>
  </si>
  <si>
    <t>作業人員</t>
    <rPh sb="0" eb="2">
      <t>サギョウ</t>
    </rPh>
    <rPh sb="2" eb="4">
      <t>ジンイン</t>
    </rPh>
    <phoneticPr fontId="4"/>
  </si>
  <si>
    <t>作業内容</t>
    <rPh sb="0" eb="2">
      <t>サギョウ</t>
    </rPh>
    <rPh sb="2" eb="4">
      <t>ナイヨウ</t>
    </rPh>
    <phoneticPr fontId="4"/>
  </si>
  <si>
    <t>届出・危険作業</t>
    <rPh sb="3" eb="5">
      <t>キケン</t>
    </rPh>
    <phoneticPr fontId="4"/>
  </si>
  <si>
    <t>施工側　担当者</t>
    <rPh sb="0" eb="2">
      <t>セコウ</t>
    </rPh>
    <rPh sb="2" eb="3">
      <t>ガワ</t>
    </rPh>
    <rPh sb="4" eb="7">
      <t>タントウシャ</t>
    </rPh>
    <phoneticPr fontId="4"/>
  </si>
  <si>
    <t>施主側　担当者</t>
    <rPh sb="0" eb="2">
      <t>セシュ</t>
    </rPh>
    <rPh sb="2" eb="3">
      <t>ガワ</t>
    </rPh>
    <rPh sb="4" eb="7">
      <t>タントウシャ</t>
    </rPh>
    <phoneticPr fontId="4"/>
  </si>
  <si>
    <t>備考・コメント・連絡事項（通行規制等）</t>
    <rPh sb="0" eb="2">
      <t>ビコウ</t>
    </rPh>
    <rPh sb="8" eb="10">
      <t>レンラク</t>
    </rPh>
    <rPh sb="10" eb="12">
      <t>ジコウ</t>
    </rPh>
    <rPh sb="17" eb="18">
      <t>トウ</t>
    </rPh>
    <phoneticPr fontId="4"/>
  </si>
  <si>
    <t>柱番号</t>
    <rPh sb="0" eb="1">
      <t>ハシラ</t>
    </rPh>
    <rPh sb="1" eb="2">
      <t>バン</t>
    </rPh>
    <rPh sb="2" eb="3">
      <t>ゴウ</t>
    </rPh>
    <phoneticPr fontId="4"/>
  </si>
  <si>
    <t>開始から終了予定</t>
    <rPh sb="0" eb="2">
      <t>カイシ</t>
    </rPh>
    <rPh sb="4" eb="6">
      <t>シュウリョウ</t>
    </rPh>
    <rPh sb="6" eb="8">
      <t>ヨテイ</t>
    </rPh>
    <phoneticPr fontId="4"/>
  </si>
  <si>
    <t>棟</t>
    <rPh sb="0" eb="1">
      <t>トウ</t>
    </rPh>
    <phoneticPr fontId="4"/>
  </si>
  <si>
    <t>階</t>
    <rPh sb="0" eb="1">
      <t>カイ</t>
    </rPh>
    <phoneticPr fontId="4"/>
  </si>
  <si>
    <t>X</t>
    <phoneticPr fontId="4"/>
  </si>
  <si>
    <t>Y</t>
    <phoneticPr fontId="4"/>
  </si>
  <si>
    <t>高所</t>
    <rPh sb="0" eb="2">
      <t>コウショ</t>
    </rPh>
    <phoneticPr fontId="4"/>
  </si>
  <si>
    <t>感電</t>
    <rPh sb="0" eb="2">
      <t>カンデン</t>
    </rPh>
    <phoneticPr fontId="4"/>
  </si>
  <si>
    <t>ロック</t>
    <phoneticPr fontId="4"/>
  </si>
  <si>
    <t>火気</t>
    <rPh sb="0" eb="2">
      <t>カキ</t>
    </rPh>
    <phoneticPr fontId="4"/>
  </si>
  <si>
    <t>酸欠</t>
    <rPh sb="0" eb="2">
      <t>サンケツ</t>
    </rPh>
    <phoneticPr fontId="4"/>
  </si>
  <si>
    <t>重量</t>
    <rPh sb="0" eb="2">
      <t>ジュウリョウ</t>
    </rPh>
    <phoneticPr fontId="4"/>
  </si>
  <si>
    <t>天井</t>
    <rPh sb="0" eb="2">
      <t>テンジョウ</t>
    </rPh>
    <phoneticPr fontId="4"/>
  </si>
  <si>
    <t>防災</t>
    <rPh sb="0" eb="2">
      <t>ボウサイ</t>
    </rPh>
    <phoneticPr fontId="4"/>
  </si>
  <si>
    <t>～</t>
    <phoneticPr fontId="1"/>
  </si>
  <si>
    <t>名</t>
    <rPh sb="0" eb="1">
      <t>メイ</t>
    </rPh>
    <phoneticPr fontId="4"/>
  </si>
  <si>
    <t>　</t>
  </si>
  <si>
    <t>＊実績は赤ボールペンで記入すること</t>
    <rPh sb="1" eb="3">
      <t>ジッセキ</t>
    </rPh>
    <rPh sb="4" eb="5">
      <t>アカ</t>
    </rPh>
    <rPh sb="11" eb="13">
      <t>キニュウ</t>
    </rPh>
    <phoneticPr fontId="4"/>
  </si>
  <si>
    <t>プライムプラネットエナジー＆ソリューションズ株式会社</t>
    <rPh sb="22" eb="26">
      <t>カブシキガイシャ</t>
    </rPh>
    <phoneticPr fontId="4"/>
  </si>
  <si>
    <t>工事依頼部署</t>
    <phoneticPr fontId="4"/>
  </si>
  <si>
    <t>分類</t>
    <phoneticPr fontId="4"/>
  </si>
  <si>
    <t>～</t>
    <phoneticPr fontId="4"/>
  </si>
  <si>
    <t>※開始日</t>
    <rPh sb="1" eb="4">
      <t>カイシビ</t>
    </rPh>
    <phoneticPr fontId="4"/>
  </si>
  <si>
    <t>※終了日</t>
    <rPh sb="1" eb="4">
      <t>シュウリョウビ</t>
    </rPh>
    <phoneticPr fontId="4"/>
  </si>
  <si>
    <t>年</t>
    <rPh sb="0" eb="1">
      <t>ネン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</si>
  <si>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</si>
  <si>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</si>
  <si>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</si>
  <si>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</si>
  <si>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</si>
  <si>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</si>
  <si>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</si>
  <si>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H</t>
    <phoneticPr fontId="1"/>
  </si>
  <si>
    <t>O</t>
    <phoneticPr fontId="1"/>
  </si>
  <si>
    <t>フロアー</t>
    <phoneticPr fontId="1"/>
  </si>
  <si>
    <t>1X</t>
    <phoneticPr fontId="1"/>
  </si>
  <si>
    <t>1Y</t>
    <phoneticPr fontId="1"/>
  </si>
  <si>
    <t>2X</t>
    <phoneticPr fontId="1"/>
  </si>
  <si>
    <t>2Y</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</si>
  <si>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</si>
  <si>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</si>
  <si>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</si>
  <si>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</si>
  <si>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</si>
  <si>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</si>
  <si>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</si>
  <si>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</si>
  <si>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</si>
  <si>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</si>
  <si>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1"/>
  </si>
  <si>
    <t>M</t>
    <phoneticPr fontId="1"/>
  </si>
  <si>
    <t>N</t>
    <phoneticPr fontId="1"/>
  </si>
  <si>
    <t>P</t>
    <phoneticPr fontId="1"/>
  </si>
  <si>
    <t>Q</t>
    <phoneticPr fontId="1"/>
  </si>
  <si>
    <t>↓数字変換</t>
    <rPh sb="1" eb="3">
      <t>スウジ</t>
    </rPh>
    <rPh sb="3" eb="5">
      <t>ヘンカン</t>
    </rPh>
    <phoneticPr fontId="1"/>
  </si>
  <si>
    <t>①</t>
    <phoneticPr fontId="1"/>
  </si>
  <si>
    <t>X最小値</t>
    <rPh sb="1" eb="4">
      <t>サイショウチ</t>
    </rPh>
    <phoneticPr fontId="1"/>
  </si>
  <si>
    <t>Y最小値</t>
    <phoneticPr fontId="1"/>
  </si>
  <si>
    <t>X最大値</t>
    <rPh sb="1" eb="4">
      <t>サイダイチ</t>
    </rPh>
    <phoneticPr fontId="1"/>
  </si>
  <si>
    <t>Y最大値</t>
    <rPh sb="2" eb="3">
      <t>ダイ</t>
    </rPh>
    <phoneticPr fontId="1"/>
  </si>
  <si>
    <t>ア</t>
    <phoneticPr fontId="1"/>
  </si>
  <si>
    <t>イ</t>
    <phoneticPr fontId="1"/>
  </si>
  <si>
    <t>ウ</t>
    <phoneticPr fontId="1"/>
  </si>
  <si>
    <t>ケ</t>
    <phoneticPr fontId="1"/>
  </si>
  <si>
    <t>サ</t>
    <phoneticPr fontId="1"/>
  </si>
  <si>
    <t>タ</t>
    <phoneticPr fontId="1"/>
  </si>
  <si>
    <t>エ</t>
    <phoneticPr fontId="1"/>
  </si>
  <si>
    <t>オ</t>
    <phoneticPr fontId="1"/>
  </si>
  <si>
    <t>カ</t>
    <phoneticPr fontId="1"/>
  </si>
  <si>
    <t>キ</t>
    <phoneticPr fontId="1"/>
  </si>
  <si>
    <t>ク</t>
    <phoneticPr fontId="1"/>
  </si>
  <si>
    <t>コ</t>
    <phoneticPr fontId="1"/>
  </si>
  <si>
    <t>シ</t>
    <phoneticPr fontId="1"/>
  </si>
  <si>
    <t>ス</t>
    <phoneticPr fontId="1"/>
  </si>
  <si>
    <t>セ</t>
    <phoneticPr fontId="1"/>
  </si>
  <si>
    <t>ソ</t>
    <phoneticPr fontId="1"/>
  </si>
  <si>
    <t>チ</t>
    <phoneticPr fontId="1"/>
  </si>
  <si>
    <t>ツ</t>
    <phoneticPr fontId="1"/>
  </si>
  <si>
    <t>テ</t>
    <phoneticPr fontId="1"/>
  </si>
  <si>
    <t>屋外施設記号</t>
    <rPh sb="0" eb="2">
      <t>ヤガイ</t>
    </rPh>
    <rPh sb="2" eb="4">
      <t>シセツ</t>
    </rPh>
    <rPh sb="4" eb="6">
      <t>キゴウ</t>
    </rPh>
    <phoneticPr fontId="1"/>
  </si>
  <si>
    <t>カタカナ変換</t>
    <rPh sb="4" eb="6">
      <t>ヘンカン</t>
    </rPh>
    <phoneticPr fontId="1"/>
  </si>
  <si>
    <t>ー西神研究棟</t>
    <phoneticPr fontId="1"/>
  </si>
  <si>
    <t>ー信頼性試験棟</t>
    <phoneticPr fontId="1"/>
  </si>
  <si>
    <t>ー危険物置場</t>
    <phoneticPr fontId="1"/>
  </si>
  <si>
    <t>ー消火ポンプ室</t>
    <phoneticPr fontId="1"/>
  </si>
  <si>
    <t>ーメーター小屋</t>
    <phoneticPr fontId="1"/>
  </si>
  <si>
    <t>ー西神守衛室</t>
    <phoneticPr fontId="1"/>
  </si>
  <si>
    <t>ー排水施設</t>
    <phoneticPr fontId="1"/>
  </si>
  <si>
    <t>ー受水槽</t>
    <phoneticPr fontId="1"/>
  </si>
  <si>
    <t>ーL廃タンク</t>
    <phoneticPr fontId="1"/>
  </si>
  <si>
    <t>ー液体窒素タンク</t>
    <phoneticPr fontId="1"/>
  </si>
  <si>
    <t>ー分類廃棄物置場</t>
    <phoneticPr fontId="1"/>
  </si>
  <si>
    <t>ー倉庫</t>
    <phoneticPr fontId="1"/>
  </si>
  <si>
    <t>ー従業員駐車場</t>
    <phoneticPr fontId="1"/>
  </si>
  <si>
    <t>ー来客者駐車場</t>
    <phoneticPr fontId="1"/>
  </si>
  <si>
    <t>ー西側道路</t>
    <phoneticPr fontId="1"/>
  </si>
  <si>
    <t>ー北側道路</t>
    <phoneticPr fontId="1"/>
  </si>
  <si>
    <t>ー東側道路</t>
    <phoneticPr fontId="1"/>
  </si>
  <si>
    <t>ー南側道路</t>
    <phoneticPr fontId="1"/>
  </si>
  <si>
    <t>ー正面ロータリー</t>
    <phoneticPr fontId="1"/>
  </si>
  <si>
    <t>ーその他（緑地）</t>
    <phoneticPr fontId="1"/>
  </si>
  <si>
    <t>ア</t>
    <phoneticPr fontId="1"/>
  </si>
  <si>
    <t>イ</t>
    <phoneticPr fontId="1"/>
  </si>
  <si>
    <t>ウ</t>
    <phoneticPr fontId="1"/>
  </si>
  <si>
    <t>エ</t>
    <phoneticPr fontId="1"/>
  </si>
  <si>
    <t>オ</t>
    <phoneticPr fontId="1"/>
  </si>
  <si>
    <t>カ</t>
    <phoneticPr fontId="1"/>
  </si>
  <si>
    <t>キ</t>
    <phoneticPr fontId="1"/>
  </si>
  <si>
    <t>ク</t>
    <phoneticPr fontId="1"/>
  </si>
  <si>
    <t>↓データ有り</t>
    <rPh sb="4" eb="5">
      <t>ア</t>
    </rPh>
    <phoneticPr fontId="1"/>
  </si>
  <si>
    <t>※提出〆切：火曜までに翌週分を提出ください
※黄色セル、赤字欄の入力をお願いします</t>
    <rPh sb="23" eb="24">
      <t>キ</t>
    </rPh>
    <rPh sb="24" eb="25">
      <t>イロ</t>
    </rPh>
    <rPh sb="28" eb="30">
      <t>アカジ</t>
    </rPh>
    <rPh sb="30" eb="31">
      <t>ラン</t>
    </rPh>
    <rPh sb="32" eb="34">
      <t>ニュウリョク</t>
    </rPh>
    <rPh sb="36" eb="37">
      <t>ネガ</t>
    </rPh>
    <phoneticPr fontId="4"/>
  </si>
  <si>
    <t>工事分類</t>
    <rPh sb="0" eb="2">
      <t>コウジ</t>
    </rPh>
    <rPh sb="2" eb="4">
      <t>ブンルイ</t>
    </rPh>
    <phoneticPr fontId="4"/>
  </si>
  <si>
    <t>計画工事</t>
    <rPh sb="0" eb="2">
      <t>ケイカク</t>
    </rPh>
    <rPh sb="2" eb="4">
      <t>コウジ</t>
    </rPh>
    <phoneticPr fontId="4"/>
  </si>
  <si>
    <t>メンテ工事</t>
    <rPh sb="3" eb="5">
      <t>コウジ</t>
    </rPh>
    <phoneticPr fontId="4"/>
  </si>
  <si>
    <t>緊急/変更</t>
    <rPh sb="0" eb="2">
      <t>キンキュウ</t>
    </rPh>
    <rPh sb="3" eb="5">
      <t>ヘンコウ</t>
    </rPh>
    <phoneticPr fontId="4"/>
  </si>
  <si>
    <t>※選択してください</t>
    <rPh sb="1" eb="3">
      <t>センタク</t>
    </rPh>
    <phoneticPr fontId="4"/>
  </si>
  <si>
    <t>R</t>
    <phoneticPr fontId="4"/>
  </si>
  <si>
    <t>X軸　変換</t>
    <rPh sb="1" eb="2">
      <t>ジク</t>
    </rPh>
    <rPh sb="3" eb="5">
      <t>ヘンカン</t>
    </rPh>
    <phoneticPr fontId="1"/>
  </si>
  <si>
    <t>Y軸　変換</t>
    <rPh sb="1" eb="2">
      <t>ジク</t>
    </rPh>
    <rPh sb="3" eb="5">
      <t>ヘンカン</t>
    </rPh>
    <phoneticPr fontId="4"/>
  </si>
  <si>
    <t>↓入力値</t>
    <rPh sb="1" eb="4">
      <t>ニュウリョクチ</t>
    </rPh>
    <phoneticPr fontId="4"/>
  </si>
  <si>
    <t>F</t>
    <phoneticPr fontId="4"/>
  </si>
  <si>
    <t>1X</t>
    <phoneticPr fontId="4"/>
  </si>
  <si>
    <t>1Y</t>
    <phoneticPr fontId="4"/>
  </si>
  <si>
    <t>2X</t>
    <phoneticPr fontId="4"/>
  </si>
  <si>
    <t>2Y</t>
    <phoneticPr fontId="4"/>
  </si>
  <si>
    <t>1F↓入力値</t>
    <rPh sb="3" eb="6">
      <t>ニュウリョクチ</t>
    </rPh>
    <phoneticPr fontId="4"/>
  </si>
  <si>
    <t>2F↓入力値</t>
    <rPh sb="3" eb="6">
      <t>ニュウリョクチ</t>
    </rPh>
    <phoneticPr fontId="4"/>
  </si>
  <si>
    <t>3F↓入力値</t>
    <rPh sb="3" eb="6">
      <t>ニュウリョクチ</t>
    </rPh>
    <phoneticPr fontId="4"/>
  </si>
  <si>
    <t>4F↓入力値</t>
    <rPh sb="3" eb="6">
      <t>ニュウリョクチ</t>
    </rPh>
    <phoneticPr fontId="4"/>
  </si>
  <si>
    <t>→</t>
    <phoneticPr fontId="1"/>
  </si>
  <si>
    <t>⑤</t>
    <phoneticPr fontId="1"/>
  </si>
  <si>
    <t>④</t>
    <phoneticPr fontId="1"/>
  </si>
  <si>
    <t>③</t>
    <phoneticPr fontId="1"/>
  </si>
  <si>
    <t>②</t>
    <phoneticPr fontId="1"/>
  </si>
  <si>
    <t>火気使用許可申請書</t>
    <phoneticPr fontId="1"/>
  </si>
  <si>
    <t>殿</t>
    <rPh sb="0" eb="1">
      <t>ドノ</t>
    </rPh>
    <phoneticPr fontId="1"/>
  </si>
  <si>
    <t>防火管理者
許可印</t>
    <phoneticPr fontId="1"/>
  </si>
  <si>
    <t>プライムプラネットエナジー＆ソリューションズ㈱</t>
  </si>
  <si>
    <r>
      <t xml:space="preserve">  </t>
    </r>
    <r>
      <rPr>
        <sz val="10.5"/>
        <color rgb="FF000000"/>
        <rFont val="Times New Roman"/>
        <family val="1"/>
      </rPr>
      <t>西神地区　防火管理者</t>
    </r>
    <r>
      <rPr>
        <sz val="10.5"/>
        <color rgb="FF000000"/>
        <rFont val="Century"/>
        <family val="1"/>
      </rPr>
      <t xml:space="preserve"> </t>
    </r>
    <r>
      <rPr>
        <sz val="10.5"/>
        <color rgb="FF000000"/>
        <rFont val="Times New Roman"/>
        <family val="1"/>
      </rPr>
      <t>殿</t>
    </r>
  </si>
  <si>
    <t>但し、下記事項を遵守願います。</t>
  </si>
  <si>
    <t xml:space="preserve">
月　　日　</t>
    <rPh sb="2" eb="3">
      <t>ツキ</t>
    </rPh>
    <rPh sb="5" eb="6">
      <t>ヒ</t>
    </rPh>
    <phoneticPr fontId="1"/>
  </si>
  <si>
    <t xml:space="preserve"> 所属（部門）</t>
    <phoneticPr fontId="1"/>
  </si>
  <si>
    <t>火気使用申請前に行うことがら、火花を発生させない</t>
    <phoneticPr fontId="1"/>
  </si>
  <si>
    <r>
      <t xml:space="preserve"> </t>
    </r>
    <r>
      <rPr>
        <sz val="10"/>
        <color rgb="FF000000"/>
        <rFont val="ＭＳ Ｐ明朝"/>
        <family val="1"/>
        <charset val="128"/>
      </rPr>
      <t>部署</t>
    </r>
    <r>
      <rPr>
        <sz val="10"/>
        <color rgb="FF000000"/>
        <rFont val="ＭＳ 明朝"/>
        <family val="1"/>
        <charset val="128"/>
      </rPr>
      <t>（課）</t>
    </r>
    <rPh sb="1" eb="3">
      <t>ブショ</t>
    </rPh>
    <rPh sb="4" eb="5">
      <t>カ</t>
    </rPh>
    <phoneticPr fontId="1"/>
  </si>
  <si>
    <t>工法・工具を検討し、結果を申請書へ記入すること</t>
    <phoneticPr fontId="1"/>
  </si>
  <si>
    <t>使用部署責任者</t>
    <phoneticPr fontId="1"/>
  </si>
  <si>
    <t>印</t>
    <rPh sb="0" eb="1">
      <t>イン</t>
    </rPh>
    <phoneticPr fontId="1"/>
  </si>
  <si>
    <r>
      <t xml:space="preserve"> </t>
    </r>
    <r>
      <rPr>
        <sz val="11"/>
        <color rgb="FF000000"/>
        <rFont val="ＭＳ 明朝"/>
        <family val="1"/>
        <charset val="128"/>
      </rPr>
      <t>下記内容の工事におきまして、火気を使用しますので申請致します。</t>
    </r>
    <phoneticPr fontId="1"/>
  </si>
  <si>
    <r>
      <t xml:space="preserve"> </t>
    </r>
    <r>
      <rPr>
        <sz val="11"/>
        <color rgb="FF000000"/>
        <rFont val="ＭＳ 明朝"/>
        <family val="1"/>
        <charset val="128"/>
      </rPr>
      <t>尚、使用に際しましては、定められた事柄を遵守し、爆発・火災防止は</t>
    </r>
    <phoneticPr fontId="1"/>
  </si>
  <si>
    <t>火気使用責任者</t>
  </si>
  <si>
    <t>施工会社名</t>
  </si>
  <si>
    <t>施工責任者名</t>
  </si>
  <si>
    <r>
      <t>火気内容</t>
    </r>
    <r>
      <rPr>
        <sz val="11"/>
        <color rgb="FF000000"/>
        <rFont val="Century"/>
        <family val="1"/>
      </rPr>
      <t>(</t>
    </r>
    <r>
      <rPr>
        <sz val="11"/>
        <color rgb="FF000000"/>
        <rFont val="Times New Roman"/>
        <family val="1"/>
      </rPr>
      <t>種類</t>
    </r>
    <r>
      <rPr>
        <sz val="11"/>
        <color rgb="FF000000"/>
        <rFont val="Century"/>
        <family val="1"/>
      </rPr>
      <t>)</t>
    </r>
  </si>
  <si>
    <t>工事名称と概要</t>
  </si>
  <si>
    <r>
      <t xml:space="preserve"> </t>
    </r>
    <r>
      <rPr>
        <sz val="10"/>
        <color rgb="FF000000"/>
        <rFont val="ＭＳ Ｐ明朝"/>
        <family val="1"/>
        <charset val="128"/>
      </rPr>
      <t>名称</t>
    </r>
    <rPh sb="1" eb="3">
      <t>メイショウ</t>
    </rPh>
    <phoneticPr fontId="1"/>
  </si>
  <si>
    <r>
      <t xml:space="preserve"> </t>
    </r>
    <r>
      <rPr>
        <sz val="10"/>
        <color rgb="FF000000"/>
        <rFont val="ＭＳ Ｐ明朝"/>
        <family val="1"/>
        <charset val="128"/>
      </rPr>
      <t>概要</t>
    </r>
    <rPh sb="1" eb="3">
      <t>ガイヨウ</t>
    </rPh>
    <phoneticPr fontId="1"/>
  </si>
  <si>
    <t>使用場所</t>
  </si>
  <si>
    <t>使用時間</t>
  </si>
  <si>
    <t>00月00日 (月曜日)00時00分 から</t>
    <phoneticPr fontId="1"/>
  </si>
  <si>
    <r>
      <t>(1</t>
    </r>
    <r>
      <rPr>
        <sz val="11"/>
        <color rgb="FF000000"/>
        <rFont val="ＭＳ 明朝"/>
        <family val="1"/>
        <charset val="128"/>
      </rPr>
      <t>日を越える場合、</t>
    </r>
    <phoneticPr fontId="1"/>
  </si>
  <si>
    <t>00月00日 (金曜日)00時00分 まで</t>
    <phoneticPr fontId="1"/>
  </si>
  <si>
    <r>
      <rPr>
        <sz val="10"/>
        <color rgb="FF000000"/>
        <rFont val="ＭＳ 明朝"/>
        <family val="1"/>
        <charset val="128"/>
      </rPr>
      <t>別途計画書提出</t>
    </r>
    <r>
      <rPr>
        <sz val="10"/>
        <color rgb="FF000000"/>
        <rFont val="Century"/>
        <family val="1"/>
      </rPr>
      <t>)</t>
    </r>
    <phoneticPr fontId="1"/>
  </si>
  <si>
    <t>火災に対する措置等</t>
  </si>
  <si>
    <t>消火器・水バケツ用意、可燃物の除去</t>
  </si>
  <si>
    <t>火花を発生させない
工法・工具の検討結果</t>
    <phoneticPr fontId="1"/>
  </si>
  <si>
    <t>防火管理者</t>
  </si>
  <si>
    <r>
      <t xml:space="preserve">    </t>
    </r>
    <r>
      <rPr>
        <sz val="10.5"/>
        <color rgb="FF000000"/>
        <rFont val="ＭＳ 明朝"/>
        <family val="1"/>
        <charset val="128"/>
      </rPr>
      <t>月</t>
    </r>
    <r>
      <rPr>
        <sz val="10.5"/>
        <color rgb="FF000000"/>
        <rFont val="Century"/>
        <family val="1"/>
      </rPr>
      <t xml:space="preserve">    </t>
    </r>
    <r>
      <rPr>
        <sz val="10.5"/>
        <color rgb="FF000000"/>
        <rFont val="ＭＳ 明朝"/>
        <family val="1"/>
        <charset val="128"/>
      </rPr>
      <t>日</t>
    </r>
    <phoneticPr fontId="1"/>
  </si>
  <si>
    <r>
      <rPr>
        <sz val="10.5"/>
        <color rgb="FF000000"/>
        <rFont val="游ゴシック"/>
        <family val="1"/>
        <charset val="128"/>
      </rPr>
      <t>腕章</t>
    </r>
    <r>
      <rPr>
        <sz val="10.5"/>
        <color rgb="FF000000"/>
        <rFont val="Century"/>
        <family val="1"/>
      </rPr>
      <t xml:space="preserve">
No.</t>
    </r>
    <phoneticPr fontId="1"/>
  </si>
  <si>
    <t>印</t>
    <phoneticPr fontId="1"/>
  </si>
  <si>
    <t>文書番号</t>
    <rPh sb="0" eb="2">
      <t>ブンショ</t>
    </rPh>
    <rPh sb="2" eb="4">
      <t>バンゴウ</t>
    </rPh>
    <phoneticPr fontId="4"/>
  </si>
  <si>
    <t>全頁</t>
    <rPh sb="0" eb="1">
      <t>ゼン</t>
    </rPh>
    <rPh sb="1" eb="2">
      <t>ページ</t>
    </rPh>
    <phoneticPr fontId="4"/>
  </si>
  <si>
    <t>頁</t>
    <rPh sb="0" eb="1">
      <t>ページ</t>
    </rPh>
    <phoneticPr fontId="4"/>
  </si>
  <si>
    <t>改正履歴</t>
    <rPh sb="0" eb="2">
      <t>カイセイ</t>
    </rPh>
    <rPh sb="2" eb="4">
      <t>リレキ</t>
    </rPh>
    <phoneticPr fontId="4"/>
  </si>
  <si>
    <t>改正日</t>
    <rPh sb="0" eb="2">
      <t>カイセイ</t>
    </rPh>
    <rPh sb="2" eb="3">
      <t>ヒ</t>
    </rPh>
    <phoneticPr fontId="4"/>
  </si>
  <si>
    <t>改正内容</t>
    <rPh sb="0" eb="2">
      <t>カイセイ</t>
    </rPh>
    <rPh sb="2" eb="4">
      <t>ナイヨウ</t>
    </rPh>
    <phoneticPr fontId="4"/>
  </si>
  <si>
    <t>改訂者</t>
    <rPh sb="0" eb="2">
      <t>カイテイ</t>
    </rPh>
    <rPh sb="2" eb="3">
      <t>シャ</t>
    </rPh>
    <phoneticPr fontId="4"/>
  </si>
  <si>
    <t>承認</t>
    <rPh sb="0" eb="2">
      <t>ショウニン</t>
    </rPh>
    <phoneticPr fontId="4"/>
  </si>
  <si>
    <t>制定</t>
    <rPh sb="0" eb="2">
      <t>セイテイ</t>
    </rPh>
    <phoneticPr fontId="4"/>
  </si>
  <si>
    <t>改正</t>
    <rPh sb="0" eb="2">
      <t>カイセイ</t>
    </rPh>
    <phoneticPr fontId="4"/>
  </si>
  <si>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4"/>
  </si>
  <si>
    <t>　［工事前：修正年月日　　　　　／　　　　　／　　　　］</t>
    <rPh sb="2" eb="4">
      <t>コウジ</t>
    </rPh>
    <rPh sb="4" eb="5">
      <t>マエ</t>
    </rPh>
    <rPh sb="6" eb="8">
      <t>シュウセイ</t>
    </rPh>
    <phoneticPr fontId="4"/>
  </si>
  <si>
    <t>工事名</t>
    <rPh sb="0" eb="2">
      <t>コウジ</t>
    </rPh>
    <rPh sb="2" eb="3">
      <t>メイ</t>
    </rPh>
    <phoneticPr fontId="4"/>
  </si>
  <si>
    <t>工事内容（新設　・改造　・移設　・保全/修理　・緊急）</t>
    <rPh sb="0" eb="2">
      <t>コウジ</t>
    </rPh>
    <rPh sb="2" eb="4">
      <t>ナイヨウ</t>
    </rPh>
    <rPh sb="20" eb="22">
      <t>シュウリ</t>
    </rPh>
    <phoneticPr fontId="4"/>
  </si>
  <si>
    <t>事業所</t>
    <rPh sb="0" eb="3">
      <t>ジギョウショ</t>
    </rPh>
    <phoneticPr fontId="4"/>
  </si>
  <si>
    <t>建屋・エリア：</t>
    <rPh sb="0" eb="2">
      <t>タテヤ</t>
    </rPh>
    <phoneticPr fontId="4"/>
  </si>
  <si>
    <t>工事前</t>
    <rPh sb="0" eb="2">
      <t>コウジ</t>
    </rPh>
    <rPh sb="2" eb="3">
      <t>マエ</t>
    </rPh>
    <phoneticPr fontId="4"/>
  </si>
  <si>
    <t>工事期間</t>
    <rPh sb="0" eb="2">
      <t>コウジ</t>
    </rPh>
    <rPh sb="2" eb="4">
      <t>キカン</t>
    </rPh>
    <phoneticPr fontId="4"/>
  </si>
  <si>
    <t/>
  </si>
  <si>
    <t>構内作業　安全基準</t>
    <rPh sb="0" eb="2">
      <t>コウナイ</t>
    </rPh>
    <rPh sb="2" eb="4">
      <t>サギョウ</t>
    </rPh>
    <rPh sb="5" eb="7">
      <t>アンゼン</t>
    </rPh>
    <rPh sb="7" eb="9">
      <t>キジュン</t>
    </rPh>
    <phoneticPr fontId="4"/>
  </si>
  <si>
    <t>１．全般</t>
    <rPh sb="2" eb="4">
      <t>ゼンパン</t>
    </rPh>
    <phoneticPr fontId="4"/>
  </si>
  <si>
    <t>安全責任者の役割</t>
    <rPh sb="0" eb="2">
      <t>アンゼン</t>
    </rPh>
    <rPh sb="2" eb="5">
      <t>セキニンシャ</t>
    </rPh>
    <rPh sb="6" eb="8">
      <t>ヤクワリ</t>
    </rPh>
    <phoneticPr fontId="4"/>
  </si>
  <si>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4"/>
  </si>
  <si>
    <t>服装</t>
    <rPh sb="0" eb="2">
      <t>フクソウ</t>
    </rPh>
    <phoneticPr fontId="4"/>
  </si>
  <si>
    <t>保護具</t>
    <rPh sb="0" eb="2">
      <t>ホゴ</t>
    </rPh>
    <rPh sb="2" eb="3">
      <t>グ</t>
    </rPh>
    <phoneticPr fontId="4"/>
  </si>
  <si>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4"/>
  </si>
  <si>
    <t>工事管理板</t>
    <rPh sb="0" eb="2">
      <t>コウジ</t>
    </rPh>
    <rPh sb="2" eb="4">
      <t>カンリ</t>
    </rPh>
    <rPh sb="4" eb="5">
      <t>イタ</t>
    </rPh>
    <phoneticPr fontId="4"/>
  </si>
  <si>
    <t>作業の４S</t>
    <rPh sb="0" eb="2">
      <t>サギョウ</t>
    </rPh>
    <phoneticPr fontId="4"/>
  </si>
  <si>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4"/>
  </si>
  <si>
    <t>構内通行</t>
    <rPh sb="0" eb="2">
      <t>コウナイ</t>
    </rPh>
    <rPh sb="2" eb="4">
      <t>ツウコウ</t>
    </rPh>
    <phoneticPr fontId="4"/>
  </si>
  <si>
    <t>有　・ 無</t>
    <phoneticPr fontId="4"/>
  </si>
  <si>
    <t>高所作業方法・内容</t>
    <rPh sb="0" eb="2">
      <t>コウショ</t>
    </rPh>
    <rPh sb="2" eb="4">
      <t>サギョウ</t>
    </rPh>
    <rPh sb="4" eb="6">
      <t>ホウホウ</t>
    </rPh>
    <rPh sb="7" eb="9">
      <t>ナイヨウ</t>
    </rPh>
    <phoneticPr fontId="4"/>
  </si>
  <si>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4"/>
  </si>
  <si>
    <t>電気作業</t>
    <rPh sb="0" eb="2">
      <t>デンキ</t>
    </rPh>
    <rPh sb="2" eb="4">
      <t>サギョウ</t>
    </rPh>
    <phoneticPr fontId="4"/>
  </si>
  <si>
    <t>工事用分電盤の配線</t>
    <rPh sb="0" eb="3">
      <t>コウジヨウ</t>
    </rPh>
    <rPh sb="3" eb="6">
      <t>ブンデンバン</t>
    </rPh>
    <rPh sb="7" eb="9">
      <t>ハイセン</t>
    </rPh>
    <phoneticPr fontId="4"/>
  </si>
  <si>
    <t>アーク溶接</t>
    <rPh sb="3" eb="5">
      <t>ヨウセツ</t>
    </rPh>
    <phoneticPr fontId="4"/>
  </si>
  <si>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4"/>
  </si>
  <si>
    <t>制御盤　作業</t>
    <rPh sb="0" eb="3">
      <t>セイギョバン</t>
    </rPh>
    <rPh sb="4" eb="6">
      <t>サギョウ</t>
    </rPh>
    <phoneticPr fontId="4"/>
  </si>
  <si>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4"/>
  </si>
  <si>
    <t>ロックアウト（他人の誤操作防止）</t>
    <rPh sb="7" eb="9">
      <t>タニン</t>
    </rPh>
    <rPh sb="10" eb="13">
      <t>ゴソウサ</t>
    </rPh>
    <rPh sb="13" eb="15">
      <t>ボウシ</t>
    </rPh>
    <phoneticPr fontId="4"/>
  </si>
  <si>
    <t>停止範囲の確認とロックアウト方法　</t>
    <rPh sb="0" eb="2">
      <t>テイシ</t>
    </rPh>
    <rPh sb="2" eb="4">
      <t>ハンイ</t>
    </rPh>
    <rPh sb="5" eb="7">
      <t>カクニン</t>
    </rPh>
    <rPh sb="14" eb="16">
      <t>ホウホウ</t>
    </rPh>
    <phoneticPr fontId="4"/>
  </si>
  <si>
    <t>大型設備での作業</t>
    <rPh sb="0" eb="2">
      <t>オオガタ</t>
    </rPh>
    <rPh sb="2" eb="4">
      <t>セツビ</t>
    </rPh>
    <rPh sb="6" eb="8">
      <t>サギョウ</t>
    </rPh>
    <phoneticPr fontId="4"/>
  </si>
  <si>
    <t>停止範囲・死角の確認　　ホイッスルの使用</t>
    <rPh sb="0" eb="2">
      <t>テイシ</t>
    </rPh>
    <rPh sb="2" eb="4">
      <t>ハンイ</t>
    </rPh>
    <rPh sb="5" eb="7">
      <t>シカク</t>
    </rPh>
    <rPh sb="8" eb="10">
      <t>カクニン</t>
    </rPh>
    <rPh sb="18" eb="20">
      <t>シヨウ</t>
    </rPh>
    <phoneticPr fontId="4"/>
  </si>
  <si>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4"/>
  </si>
  <si>
    <t>ロボット教示</t>
    <rPh sb="4" eb="6">
      <t>キョウジ</t>
    </rPh>
    <phoneticPr fontId="4"/>
  </si>
  <si>
    <t>火気使用</t>
    <rPh sb="0" eb="2">
      <t>カキ</t>
    </rPh>
    <rPh sb="2" eb="4">
      <t>シヨウ</t>
    </rPh>
    <phoneticPr fontId="4"/>
  </si>
  <si>
    <t>ガス溶接・溶断</t>
    <rPh sb="2" eb="4">
      <t>ヨウセツ</t>
    </rPh>
    <rPh sb="5" eb="7">
      <t>ヨウダン</t>
    </rPh>
    <phoneticPr fontId="4"/>
  </si>
  <si>
    <t>器具点検、　　ボンベ管理</t>
    <rPh sb="0" eb="2">
      <t>キグ</t>
    </rPh>
    <rPh sb="2" eb="4">
      <t>テンケン</t>
    </rPh>
    <rPh sb="10" eb="12">
      <t>カンリ</t>
    </rPh>
    <phoneticPr fontId="4"/>
  </si>
  <si>
    <t>防火用具の確認</t>
    <rPh sb="0" eb="2">
      <t>ボウカ</t>
    </rPh>
    <rPh sb="2" eb="4">
      <t>ヨウグ</t>
    </rPh>
    <rPh sb="5" eb="7">
      <t>カクニン</t>
    </rPh>
    <phoneticPr fontId="4"/>
  </si>
  <si>
    <t>塗装作業（有機溶剤）</t>
    <rPh sb="0" eb="2">
      <t>トソウ</t>
    </rPh>
    <rPh sb="2" eb="4">
      <t>サギョウ</t>
    </rPh>
    <rPh sb="5" eb="7">
      <t>ユウキ</t>
    </rPh>
    <rPh sb="7" eb="9">
      <t>ヨウザイ</t>
    </rPh>
    <phoneticPr fontId="4"/>
  </si>
  <si>
    <t>酸欠（設備・炉内、タンク内）</t>
    <rPh sb="0" eb="2">
      <t>サンケツ</t>
    </rPh>
    <rPh sb="3" eb="5">
      <t>セツビ</t>
    </rPh>
    <rPh sb="6" eb="8">
      <t>ロナイ</t>
    </rPh>
    <rPh sb="12" eb="13">
      <t>ナイ</t>
    </rPh>
    <phoneticPr fontId="4"/>
  </si>
  <si>
    <t>1,2</t>
    <phoneticPr fontId="4"/>
  </si>
  <si>
    <t>重量物運搬</t>
    <rPh sb="0" eb="2">
      <t>ジュウリョウ</t>
    </rPh>
    <rPh sb="2" eb="3">
      <t>ブツ</t>
    </rPh>
    <rPh sb="3" eb="5">
      <t>ウンパン</t>
    </rPh>
    <phoneticPr fontId="4"/>
  </si>
  <si>
    <t>玉掛け</t>
    <rPh sb="0" eb="1">
      <t>タマ</t>
    </rPh>
    <rPh sb="1" eb="2">
      <t>カ</t>
    </rPh>
    <phoneticPr fontId="4"/>
  </si>
  <si>
    <t>移動式クレーン</t>
    <rPh sb="0" eb="2">
      <t>イドウ</t>
    </rPh>
    <rPh sb="2" eb="3">
      <t>シキ</t>
    </rPh>
    <phoneticPr fontId="4"/>
  </si>
  <si>
    <t>建設機械</t>
    <rPh sb="0" eb="2">
      <t>ケンセツ</t>
    </rPh>
    <rPh sb="2" eb="4">
      <t>キカイ</t>
    </rPh>
    <phoneticPr fontId="4"/>
  </si>
  <si>
    <t>フォークリフト</t>
    <phoneticPr fontId="4"/>
  </si>
  <si>
    <t>トラックほか 貨物車両</t>
    <rPh sb="7" eb="9">
      <t>カモツ</t>
    </rPh>
    <rPh sb="9" eb="11">
      <t>シャリョウ</t>
    </rPh>
    <phoneticPr fontId="4"/>
  </si>
  <si>
    <t>研削作業</t>
    <rPh sb="0" eb="2">
      <t>ケンサク</t>
    </rPh>
    <rPh sb="2" eb="4">
      <t>サギョウ</t>
    </rPh>
    <phoneticPr fontId="4"/>
  </si>
  <si>
    <t>振動工具</t>
    <rPh sb="0" eb="2">
      <t>シンドウ</t>
    </rPh>
    <rPh sb="2" eb="4">
      <t>コウグ</t>
    </rPh>
    <phoneticPr fontId="4"/>
  </si>
  <si>
    <t>制冷と空調</t>
    <phoneticPr fontId="4"/>
  </si>
  <si>
    <t>　ボイラ操作</t>
    <phoneticPr fontId="4"/>
  </si>
  <si>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4"/>
  </si>
  <si>
    <t xml:space="preserve">  リスク対策書  </t>
    <rPh sb="5" eb="8">
      <t>タイサクショ</t>
    </rPh>
    <phoneticPr fontId="4"/>
  </si>
  <si>
    <t>元請会社</t>
    <phoneticPr fontId="4"/>
  </si>
  <si>
    <t>元請会社
工事
安全責任者</t>
    <rPh sb="0" eb="2">
      <t>モトウケ</t>
    </rPh>
    <rPh sb="2" eb="4">
      <t>カイシャ</t>
    </rPh>
    <rPh sb="5" eb="7">
      <t>コウジ</t>
    </rPh>
    <rPh sb="8" eb="10">
      <t>アンゼン</t>
    </rPh>
    <rPh sb="10" eb="13">
      <t>セキニンシャ</t>
    </rPh>
    <phoneticPr fontId="4"/>
  </si>
  <si>
    <t>作業日：</t>
    <phoneticPr fontId="4"/>
  </si>
  <si>
    <t>　　 　   年 　    月  　   日</t>
  </si>
  <si>
    <t>＊高所作業     有 ・ 無
＊火気使用     有 ・ 無
(危険物施設･火気使用制限場所) 
                    有 ・ 無
＊火気監視者</t>
    <phoneticPr fontId="4"/>
  </si>
  <si>
    <t>エリア：</t>
    <phoneticPr fontId="82"/>
  </si>
  <si>
    <t>PPES
責任者</t>
    <rPh sb="5" eb="8">
      <t>セキニンシャ</t>
    </rPh>
    <phoneticPr fontId="4"/>
  </si>
  <si>
    <t>PPES
立会者</t>
    <rPh sb="5" eb="8">
      <t>タチアイシャ</t>
    </rPh>
    <phoneticPr fontId="4"/>
  </si>
  <si>
    <t>工事名：</t>
    <phoneticPr fontId="4"/>
  </si>
  <si>
    <t>No</t>
  </si>
  <si>
    <t>作業ごとに詳細のリスク項目</t>
    <rPh sb="11" eb="13">
      <t>コウモク</t>
    </rPh>
    <phoneticPr fontId="4"/>
  </si>
  <si>
    <r>
      <t>危険源</t>
    </r>
    <r>
      <rPr>
        <sz val="8"/>
        <rFont val="HG丸ｺﾞｼｯｸM-PRO"/>
        <family val="3"/>
        <charset val="128"/>
      </rPr>
      <t>（○印）</t>
    </r>
    <rPh sb="0" eb="2">
      <t>キケン</t>
    </rPh>
    <rPh sb="2" eb="3">
      <t>ゲン</t>
    </rPh>
    <rPh sb="5" eb="6">
      <t>シルシ</t>
    </rPh>
    <phoneticPr fontId="4"/>
  </si>
  <si>
    <t>危険源への具体的対策</t>
    <rPh sb="0" eb="2">
      <t>キケン</t>
    </rPh>
    <rPh sb="2" eb="3">
      <t>ゲン</t>
    </rPh>
    <rPh sb="5" eb="8">
      <t>グタイテキ</t>
    </rPh>
    <rPh sb="8" eb="10">
      <t>タイサク</t>
    </rPh>
    <phoneticPr fontId="4"/>
  </si>
  <si>
    <t>作業時間</t>
    <phoneticPr fontId="4"/>
  </si>
  <si>
    <t>その他</t>
    <rPh sb="2" eb="3">
      <t>タ</t>
    </rPh>
    <phoneticPr fontId="4"/>
  </si>
  <si>
    <t>6  8   10  12  14  16  18  20  22</t>
    <phoneticPr fontId="4"/>
  </si>
  <si>
    <t>【留意点】</t>
    <phoneticPr fontId="4"/>
  </si>
  <si>
    <t>安全作業イメージ図</t>
    <phoneticPr fontId="4"/>
  </si>
  <si>
    <t>PPES責任者のコメント</t>
    <rPh sb="4" eb="7">
      <t>セキニンシャ</t>
    </rPh>
    <phoneticPr fontId="4"/>
  </si>
  <si>
    <r>
      <t>1．工事</t>
    </r>
    <r>
      <rPr>
        <sz val="11"/>
        <color rgb="FFFF0000"/>
        <rFont val="ＭＳ Ｐゴシック"/>
        <family val="3"/>
        <charset val="128"/>
      </rPr>
      <t>前週の火曜までに</t>
    </r>
    <r>
      <rPr>
        <sz val="11"/>
        <color theme="1"/>
        <rFont val="游ゴシック"/>
        <family val="2"/>
        <charset val="128"/>
        <scheme val="minor"/>
      </rPr>
      <t>工事安全責任者が作成する</t>
    </r>
    <rPh sb="4" eb="6">
      <t>ゼンシュウ</t>
    </rPh>
    <rPh sb="7" eb="9">
      <t>カヨウ</t>
    </rPh>
    <phoneticPr fontId="4"/>
  </si>
  <si>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4"/>
  </si>
  <si>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4"/>
  </si>
  <si>
    <t xml:space="preserve">  ＫＹを実施し是正処置後作業再開すること。</t>
    <phoneticPr fontId="4"/>
  </si>
  <si>
    <t xml:space="preserve"> 上記目的以外の作業を頼まれたとしても実施しないこと（ついで作業禁止）</t>
    <phoneticPr fontId="4"/>
  </si>
  <si>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4"/>
  </si>
  <si>
    <t>PPES構内作業</t>
    <phoneticPr fontId="4"/>
  </si>
  <si>
    <r>
      <t>現地工事作業者名簿(資格表)</t>
    </r>
    <r>
      <rPr>
        <b/>
        <sz val="20"/>
        <rFont val="HG丸ｺﾞｼｯｸM-PRO"/>
        <family val="3"/>
        <charset val="128"/>
      </rPr>
      <t/>
    </r>
    <phoneticPr fontId="4"/>
  </si>
  <si>
    <t>PPES安全協力会</t>
    <rPh sb="4" eb="9">
      <t>アンゼンキョウリョクカイ</t>
    </rPh>
    <phoneticPr fontId="4"/>
  </si>
  <si>
    <t>工 事 名</t>
  </si>
  <si>
    <t>期間</t>
    <phoneticPr fontId="4"/>
  </si>
  <si>
    <t>作 業 形 態</t>
    <phoneticPr fontId="4"/>
  </si>
  <si>
    <r>
      <t xml:space="preserve">作 業 者 名 簿
</t>
    </r>
    <r>
      <rPr>
        <sz val="10"/>
        <rFont val="HG丸ｺﾞｼｯｸM-PRO"/>
        <family val="3"/>
        <charset val="128"/>
      </rPr>
      <t>所属会社は左記の記号を記入(A､B､C…)</t>
    </r>
    <rPh sb="15" eb="16">
      <t>ヒダリ</t>
    </rPh>
    <phoneticPr fontId="4"/>
  </si>
  <si>
    <t>元 請 会 社</t>
  </si>
  <si>
    <t>出勤表（月/日）○印</t>
    <phoneticPr fontId="4"/>
  </si>
  <si>
    <t>資　　格　　　（○印）</t>
    <phoneticPr fontId="4"/>
  </si>
  <si>
    <t>資  格  記  号</t>
  </si>
  <si>
    <t>所属会社</t>
    <rPh sb="0" eb="2">
      <t>ショゾク</t>
    </rPh>
    <rPh sb="2" eb="4">
      <t>カイシャ</t>
    </rPh>
    <phoneticPr fontId="4"/>
  </si>
  <si>
    <t xml:space="preserve">    作業者氏名（年齢）</t>
    <phoneticPr fontId="4"/>
  </si>
  <si>
    <t>工安責</t>
    <rPh sb="0" eb="1">
      <t>コウ</t>
    </rPh>
    <rPh sb="1" eb="2">
      <t>アン</t>
    </rPh>
    <rPh sb="2" eb="3">
      <t>セキ</t>
    </rPh>
    <phoneticPr fontId="4"/>
  </si>
  <si>
    <t>高
所</t>
  </si>
  <si>
    <t>感
電</t>
  </si>
  <si>
    <t>低圧電</t>
    <rPh sb="0" eb="2">
      <t>テイアツ</t>
    </rPh>
    <rPh sb="2" eb="3">
      <t>デン</t>
    </rPh>
    <phoneticPr fontId="4"/>
  </si>
  <si>
    <t>高所作業車(技)</t>
    <rPh sb="0" eb="2">
      <t>コウショ</t>
    </rPh>
    <rPh sb="2" eb="4">
      <t>サギョウ</t>
    </rPh>
    <rPh sb="4" eb="5">
      <t>クルマ</t>
    </rPh>
    <rPh sb="6" eb="7">
      <t>ギ</t>
    </rPh>
    <phoneticPr fontId="4"/>
  </si>
  <si>
    <t>高所作業車(特)</t>
    <rPh sb="0" eb="2">
      <t>コウショ</t>
    </rPh>
    <rPh sb="2" eb="4">
      <t>サギョウ</t>
    </rPh>
    <rPh sb="4" eb="5">
      <t>クルマ</t>
    </rPh>
    <rPh sb="6" eb="7">
      <t>トク</t>
    </rPh>
    <phoneticPr fontId="4"/>
  </si>
  <si>
    <t>ﾌｫｰｸﾘﾌﾄ</t>
    <phoneticPr fontId="4"/>
  </si>
  <si>
    <t>ガ
ス</t>
  </si>
  <si>
    <t>アーク</t>
    <phoneticPr fontId="4"/>
  </si>
  <si>
    <t>玉
掛</t>
  </si>
  <si>
    <t>ｸﾚｰﾝ(免)</t>
    <rPh sb="5" eb="6">
      <t>メン</t>
    </rPh>
    <phoneticPr fontId="4"/>
  </si>
  <si>
    <t>床上操作ｸﾚｰﾝ(技)</t>
    <rPh sb="0" eb="2">
      <t>ユカウエ</t>
    </rPh>
    <rPh sb="2" eb="4">
      <t>ソウサ</t>
    </rPh>
    <rPh sb="9" eb="10">
      <t>ギ</t>
    </rPh>
    <phoneticPr fontId="4"/>
  </si>
  <si>
    <t>床上操作ｸﾚｰﾝ(特)</t>
    <rPh sb="0" eb="2">
      <t>ユカウエ</t>
    </rPh>
    <rPh sb="2" eb="4">
      <t>ソウサ</t>
    </rPh>
    <rPh sb="9" eb="10">
      <t>トク</t>
    </rPh>
    <phoneticPr fontId="4"/>
  </si>
  <si>
    <t>そ
の
他</t>
  </si>
  <si>
    <t>高所：高所作業</t>
  </si>
  <si>
    <t>感電：電動工具取扱い作業</t>
  </si>
  <si>
    <t>高車A：高所作業車(技能)</t>
  </si>
  <si>
    <r>
      <t>A</t>
    </r>
    <r>
      <rPr>
        <b/>
        <sz val="11"/>
        <rFont val="HG丸ｺﾞｼｯｸM-PRO"/>
        <family val="3"/>
        <charset val="128"/>
      </rPr>
      <t xml:space="preserve">   元 方 会 社</t>
    </r>
    <rPh sb="4" eb="5">
      <t>モト</t>
    </rPh>
    <rPh sb="6" eb="7">
      <t>カタ</t>
    </rPh>
    <rPh sb="8" eb="9">
      <t>カイ</t>
    </rPh>
    <rPh sb="10" eb="11">
      <t>シャ</t>
    </rPh>
    <phoneticPr fontId="4"/>
  </si>
  <si>
    <t>高車B：高所作業車(特別)</t>
  </si>
  <si>
    <t>フォ：フォークリフト作業</t>
  </si>
  <si>
    <t>ガス：ガス溶断作業</t>
  </si>
  <si>
    <t>アーク：アーク溶接作業</t>
  </si>
  <si>
    <t>玉掛：玉掛け作業(技能)</t>
  </si>
  <si>
    <t>クレン：クレーン(免許)</t>
  </si>
  <si>
    <t>床上A：床上操作ｸﾚｰﾝ(技能)</t>
  </si>
  <si>
    <t>床上B：床上操作ｸﾚｰﾝ(特別)</t>
  </si>
  <si>
    <t>二次関係請負人</t>
    <rPh sb="0" eb="2">
      <t>ニジ</t>
    </rPh>
    <rPh sb="2" eb="4">
      <t>カンケイ</t>
    </rPh>
    <rPh sb="4" eb="6">
      <t>ウケオイ</t>
    </rPh>
    <rPh sb="6" eb="7">
      <t>ニン</t>
    </rPh>
    <phoneticPr fontId="4"/>
  </si>
  <si>
    <t>その他：</t>
  </si>
  <si>
    <t>B</t>
    <phoneticPr fontId="4"/>
  </si>
  <si>
    <t>労災保険番号:</t>
    <rPh sb="0" eb="2">
      <t>ロウサイ</t>
    </rPh>
    <rPh sb="2" eb="4">
      <t>ホケン</t>
    </rPh>
    <rPh sb="4" eb="6">
      <t>バンゴウ</t>
    </rPh>
    <phoneticPr fontId="4"/>
  </si>
  <si>
    <t>TEL</t>
    <phoneticPr fontId="4"/>
  </si>
  <si>
    <t>C</t>
    <phoneticPr fontId="4"/>
  </si>
  <si>
    <t>D</t>
    <phoneticPr fontId="4"/>
  </si>
  <si>
    <t>三次関係請負人</t>
    <rPh sb="0" eb="2">
      <t>サンジ</t>
    </rPh>
    <rPh sb="2" eb="4">
      <t>カンケイ</t>
    </rPh>
    <rPh sb="4" eb="6">
      <t>ウケオイ</t>
    </rPh>
    <rPh sb="6" eb="7">
      <t>ニン</t>
    </rPh>
    <phoneticPr fontId="4"/>
  </si>
  <si>
    <t>B-1</t>
    <phoneticPr fontId="4"/>
  </si>
  <si>
    <t>作業者人数合計</t>
    <rPh sb="2" eb="3">
      <t>シャ</t>
    </rPh>
    <phoneticPr fontId="4"/>
  </si>
  <si>
    <t>プライムプラネットエナジー＆ソリューションズ株式会社　</t>
    <rPh sb="22" eb="26">
      <t>カブシキカイシャ</t>
    </rPh>
    <phoneticPr fontId="4"/>
  </si>
  <si>
    <t>実現しよう災害ゼロ！</t>
    <phoneticPr fontId="4"/>
  </si>
  <si>
    <r>
      <t xml:space="preserve"> </t>
    </r>
    <r>
      <rPr>
        <sz val="11"/>
        <color theme="1"/>
        <rFont val="游ゴシック"/>
        <family val="2"/>
        <charset val="128"/>
        <scheme val="minor"/>
      </rPr>
      <t xml:space="preserve">  </t>
    </r>
    <phoneticPr fontId="4"/>
  </si>
  <si>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</si>
  <si>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4"/>
  </si>
  <si>
    <t>期     間</t>
  </si>
  <si>
    <t>年    月    日（    ）～    年    月    日（    ）</t>
  </si>
  <si>
    <t>元請会社名</t>
  </si>
  <si>
    <t xml:space="preserve">                                        </t>
    <phoneticPr fontId="4"/>
  </si>
  <si>
    <t xml:space="preserve">営業担当者
</t>
    <phoneticPr fontId="4"/>
  </si>
  <si>
    <t xml:space="preserve"> 所属：</t>
    <rPh sb="1" eb="3">
      <t>ショゾク</t>
    </rPh>
    <phoneticPr fontId="4"/>
  </si>
  <si>
    <t xml:space="preserve"> 氏名：</t>
    <rPh sb="1" eb="3">
      <t>シメイ</t>
    </rPh>
    <phoneticPr fontId="4"/>
  </si>
  <si>
    <t>担当者携帯番号</t>
    <rPh sb="0" eb="3">
      <t>タントウシャ</t>
    </rPh>
    <rPh sb="3" eb="5">
      <t>ケイタイ</t>
    </rPh>
    <rPh sb="5" eb="7">
      <t>バンゴウ</t>
    </rPh>
    <phoneticPr fontId="4"/>
  </si>
  <si>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</si>
  <si>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4"/>
  </si>
  <si>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4"/>
  </si>
  <si>
    <t xml:space="preserve">作業責任者
</t>
    <phoneticPr fontId="4"/>
  </si>
  <si>
    <t>プライムプラネットエナジー＆ソリューションズ株式会社　</t>
    <phoneticPr fontId="4"/>
  </si>
  <si>
    <t>作 業 開 始 前 ・ K Y ミ ー テ ィ ン グ 実 施 記 録</t>
    <phoneticPr fontId="4"/>
  </si>
  <si>
    <t>K Y M 実 施 日</t>
  </si>
  <si>
    <t>工  事  名</t>
  </si>
  <si>
    <r>
      <t>リーダー（</t>
    </r>
    <r>
      <rPr>
        <sz val="12"/>
        <rFont val="HG丸ｺﾞｼｯｸM-PRO"/>
        <family val="3"/>
        <charset val="128"/>
      </rPr>
      <t>作業責任者）</t>
    </r>
    <phoneticPr fontId="4"/>
  </si>
  <si>
    <t>ＫＹ参加人員数</t>
    <rPh sb="6" eb="7">
      <t>スウ</t>
    </rPh>
    <phoneticPr fontId="4"/>
  </si>
  <si>
    <t>　    　   年      月      日</t>
    <phoneticPr fontId="4"/>
  </si>
  <si>
    <t>Ⅰ．KYM（危険予知ミーティング）実施記録</t>
  </si>
  <si>
    <t>Ⅲ．ワンポイント（３回指差唱和）</t>
    <rPh sb="10" eb="11">
      <t>カイ</t>
    </rPh>
    <rPh sb="11" eb="13">
      <t>ユビサ</t>
    </rPh>
    <rPh sb="13" eb="15">
      <t>ショウワ</t>
    </rPh>
    <phoneticPr fontId="4"/>
  </si>
  <si>
    <t>KYMの
進め方</t>
  </si>
  <si>
    <r>
      <t>ヨシ</t>
    </r>
    <r>
      <rPr>
        <sz val="28"/>
        <rFont val="HG丸ｺﾞｼｯｸM-PRO"/>
        <family val="3"/>
        <charset val="128"/>
      </rPr>
      <t>!!</t>
    </r>
    <phoneticPr fontId="4"/>
  </si>
  <si>
    <t>今日の作業はどんな危険があるか  （1R）
重要２項目を選びNoに◎をつける（2R）</t>
    <phoneticPr fontId="4"/>
  </si>
  <si>
    <t xml:space="preserve">  危険を事前に防ぐために何をするか （3R）
  最も重要な項目に　　          を記入（4Ｒ）　　　　　                       </t>
    <phoneticPr fontId="4"/>
  </si>
  <si>
    <t>Ⅳ．ﾀｯﾁｱﾝﾄﾞｺｰﾙ （１回指差唱和）</t>
    <rPh sb="16" eb="18">
      <t>シサ</t>
    </rPh>
    <phoneticPr fontId="4"/>
  </si>
  <si>
    <r>
      <t>ゼロ災でいこう
ヨシ</t>
    </r>
    <r>
      <rPr>
        <b/>
        <sz val="28"/>
        <rFont val="HG丸ｺﾞｼｯｸM-PRO"/>
        <family val="3"/>
        <charset val="128"/>
      </rPr>
      <t xml:space="preserve"> !!</t>
    </r>
    <phoneticPr fontId="4"/>
  </si>
  <si>
    <t>Ⅴ．KYM・健康状態、
　　作業指示（全員サイン）</t>
    <rPh sb="6" eb="8">
      <t>ケンコウ</t>
    </rPh>
    <rPh sb="8" eb="10">
      <t>ジョウタイ</t>
    </rPh>
    <rPh sb="14" eb="16">
      <t>サギョウ</t>
    </rPh>
    <rPh sb="16" eb="18">
      <t>シジ</t>
    </rPh>
    <rPh sb="19" eb="21">
      <t>ゼンイン</t>
    </rPh>
    <phoneticPr fontId="4"/>
  </si>
  <si>
    <t>Ⅱ．今日の行動目標</t>
  </si>
  <si>
    <t>【帳票ルート】　作業責任者 → 工事責任者 → 管理者 → ＰＰＥＳ担当</t>
    <phoneticPr fontId="4"/>
  </si>
  <si>
    <t>保管期間 ６ヶ月</t>
    <rPh sb="0" eb="2">
      <t>ホカン</t>
    </rPh>
    <rPh sb="2" eb="4">
      <t>キカン</t>
    </rPh>
    <rPh sb="7" eb="8">
      <t>ゲツ</t>
    </rPh>
    <phoneticPr fontId="4"/>
  </si>
  <si>
    <t>作業エリア確認シート追加（1F,2F,3F,4F,屋外）</t>
    <rPh sb="0" eb="2">
      <t>サギョウ</t>
    </rPh>
    <rPh sb="5" eb="7">
      <t>カクニン</t>
    </rPh>
    <rPh sb="10" eb="12">
      <t>ツイカ</t>
    </rPh>
    <rPh sb="25" eb="27">
      <t>オクガイ</t>
    </rPh>
    <phoneticPr fontId="1"/>
  </si>
  <si>
    <t>工事安全確認シート追加（共用ファイル）</t>
    <rPh sb="0" eb="2">
      <t>コウジ</t>
    </rPh>
    <rPh sb="2" eb="4">
      <t>アンゼン</t>
    </rPh>
    <rPh sb="4" eb="6">
      <t>カクニン</t>
    </rPh>
    <rPh sb="9" eb="11">
      <t>ツイカ</t>
    </rPh>
    <rPh sb="12" eb="14">
      <t>キョウヨウ</t>
    </rPh>
    <phoneticPr fontId="1"/>
  </si>
  <si>
    <t>工事看板フォーマット追加（共用ファイル）</t>
    <rPh sb="0" eb="2">
      <t>コウジ</t>
    </rPh>
    <rPh sb="2" eb="4">
      <t>カンバン</t>
    </rPh>
    <rPh sb="10" eb="12">
      <t>ツイカ</t>
    </rPh>
    <rPh sb="13" eb="15">
      <t>キョウヨウ</t>
    </rPh>
    <phoneticPr fontId="1"/>
  </si>
  <si>
    <t>工事作業者名簿追加（共用ファイル）</t>
    <rPh sb="0" eb="2">
      <t>コウジ</t>
    </rPh>
    <rPh sb="2" eb="5">
      <t>サギョウシャ</t>
    </rPh>
    <rPh sb="5" eb="7">
      <t>メイボ</t>
    </rPh>
    <rPh sb="7" eb="9">
      <t>ツイカ</t>
    </rPh>
    <rPh sb="10" eb="12">
      <t>キョウヨウ</t>
    </rPh>
    <phoneticPr fontId="1"/>
  </si>
  <si>
    <t>KYミィーティング実施記録追加（共用ファイル）</t>
    <rPh sb="9" eb="11">
      <t>ジッシ</t>
    </rPh>
    <rPh sb="11" eb="13">
      <t>キロク</t>
    </rPh>
    <rPh sb="13" eb="15">
      <t>ツイカ</t>
    </rPh>
    <rPh sb="16" eb="18">
      <t>キョウヨウ</t>
    </rPh>
    <phoneticPr fontId="1"/>
  </si>
  <si>
    <t>リスク対策書追加（共用ファイル）</t>
    <rPh sb="3" eb="6">
      <t>タイサクショ</t>
    </rPh>
    <rPh sb="6" eb="8">
      <t>ツイカ</t>
    </rPh>
    <rPh sb="9" eb="11">
      <t>キョウヨウ</t>
    </rPh>
    <phoneticPr fontId="1"/>
  </si>
  <si>
    <t>火気使用許可申請書追加（西神版）</t>
    <rPh sb="0" eb="2">
      <t>カキ</t>
    </rPh>
    <rPh sb="2" eb="4">
      <t>シヨウ</t>
    </rPh>
    <rPh sb="4" eb="6">
      <t>キョカ</t>
    </rPh>
    <rPh sb="6" eb="9">
      <t>シンセイショ</t>
    </rPh>
    <rPh sb="9" eb="11">
      <t>ツイカ</t>
    </rPh>
    <rPh sb="12" eb="14">
      <t>セイシン</t>
    </rPh>
    <rPh sb="14" eb="15">
      <t>バン</t>
    </rPh>
    <phoneticPr fontId="1"/>
  </si>
  <si>
    <t>山本</t>
    <rPh sb="0" eb="2">
      <t>ヤマモト</t>
    </rPh>
    <phoneticPr fontId="1"/>
  </si>
  <si>
    <t>工事管理基準(西神　神戸Lab)</t>
    <rPh sb="0" eb="2">
      <t>コウジ</t>
    </rPh>
    <rPh sb="2" eb="4">
      <t>カンリ</t>
    </rPh>
    <rPh sb="4" eb="6">
      <t>キジュン</t>
    </rPh>
    <rPh sb="7" eb="9">
      <t>セイシン</t>
    </rPh>
    <rPh sb="10" eb="12">
      <t>コウベ</t>
    </rPh>
    <phoneticPr fontId="4"/>
  </si>
  <si>
    <t>新規20240415</t>
    <rPh sb="0" eb="2">
      <t>シンキ</t>
    </rPh>
    <phoneticPr fontId="1"/>
  </si>
  <si>
    <t>矢野</t>
    <rPh sb="0" eb="2">
      <t>ヤノ</t>
    </rPh>
    <phoneticPr fontId="1"/>
  </si>
  <si>
    <t>火気使用を許可します</t>
    <rPh sb="5" eb="7">
      <t>キョカ</t>
    </rPh>
    <phoneticPr fontId="1"/>
  </si>
  <si>
    <t xml:space="preserve">以上、ご協力をお願いします       </t>
    <phoneticPr fontId="1"/>
  </si>
  <si>
    <t>当日掲示</t>
    <rPh sb="0" eb="2">
      <t>トウジツ</t>
    </rPh>
    <rPh sb="2" eb="4">
      <t>ケイジ</t>
    </rPh>
    <phoneticPr fontId="1"/>
  </si>
  <si>
    <t>提出</t>
    <rPh sb="0" eb="2">
      <t>テイシュツ</t>
    </rPh>
    <phoneticPr fontId="1"/>
  </si>
  <si>
    <t>事前提出</t>
    <rPh sb="0" eb="2">
      <t>ジゼン</t>
    </rPh>
    <rPh sb="2" eb="4">
      <t>テイシュツ</t>
    </rPh>
    <phoneticPr fontId="1"/>
  </si>
  <si>
    <t>工事計画書改正（柱No基準エリア追加）</t>
    <rPh sb="0" eb="2">
      <t>コウジ</t>
    </rPh>
    <rPh sb="2" eb="5">
      <t>ケイカクショ</t>
    </rPh>
    <rPh sb="5" eb="7">
      <t>カイセイ</t>
    </rPh>
    <rPh sb="8" eb="9">
      <t>ハシラ</t>
    </rPh>
    <rPh sb="11" eb="13">
      <t>キジュン</t>
    </rPh>
    <rPh sb="16" eb="18">
      <t>ツイカ</t>
    </rPh>
    <phoneticPr fontId="1"/>
  </si>
  <si>
    <t>火気使用許可申請</t>
    <rPh sb="0" eb="2">
      <t>カキ</t>
    </rPh>
    <rPh sb="2" eb="4">
      <t>シヨウ</t>
    </rPh>
    <rPh sb="4" eb="6">
      <t>キョカ</t>
    </rPh>
    <rPh sb="6" eb="8">
      <t>シンセイ</t>
    </rPh>
    <phoneticPr fontId="4"/>
  </si>
  <si>
    <r>
      <t>届出作業一覧　</t>
    </r>
    <r>
      <rPr>
        <b/>
        <sz val="12"/>
        <rFont val="ＭＳ Ｐゴシック"/>
        <family val="3"/>
        <charset val="128"/>
      </rPr>
      <t>※火気取扱い作業計画時のみ許可申請が必要となります。</t>
    </r>
    <rPh sb="8" eb="10">
      <t>カキ</t>
    </rPh>
    <rPh sb="10" eb="12">
      <t>トリアツカ</t>
    </rPh>
    <rPh sb="13" eb="15">
      <t>サギョウ</t>
    </rPh>
    <rPh sb="15" eb="17">
      <t>ケイカク</t>
    </rPh>
    <rPh sb="17" eb="18">
      <t>ジ</t>
    </rPh>
    <rPh sb="20" eb="22">
      <t>キョカ</t>
    </rPh>
    <rPh sb="22" eb="24">
      <t>シンセイ</t>
    </rPh>
    <rPh sb="25" eb="27">
      <t>ヒツヨウ</t>
    </rPh>
    <phoneticPr fontId="4"/>
  </si>
  <si>
    <t>もちろんのこと、火災警報機の「非火災鳴動」に注意し対処致します。</t>
    <phoneticPr fontId="1"/>
  </si>
  <si>
    <r>
      <rPr>
        <b/>
        <sz val="11"/>
        <color rgb="FF000000"/>
        <rFont val="ＭＳ 明朝"/>
        <family val="1"/>
        <charset val="128"/>
      </rPr>
      <t>１．火気使用前に行うことがら</t>
    </r>
    <r>
      <rPr>
        <sz val="11"/>
        <color rgb="FF000000"/>
        <rFont val="ＭＳ 明朝"/>
        <family val="1"/>
        <charset val="128"/>
      </rPr>
      <t xml:space="preserve">
　</t>
    </r>
    <r>
      <rPr>
        <sz val="11"/>
        <color rgb="FFFF0000"/>
        <rFont val="ＭＳ 明朝"/>
        <family val="1"/>
        <charset val="128"/>
      </rPr>
      <t>１）火気は、極力、建屋外で使用し、建屋内で使用しないこと。
　２）</t>
    </r>
    <r>
      <rPr>
        <sz val="10"/>
        <color rgb="FFFF0000"/>
        <rFont val="ＭＳ 明朝"/>
        <family val="1"/>
        <charset val="128"/>
      </rPr>
      <t>申請部門は工事業者に対し、過去の代表的な事故事例を説明し注意喚起すること。</t>
    </r>
    <r>
      <rPr>
        <sz val="11"/>
        <color rgb="FF000000"/>
        <rFont val="ＭＳ 明朝"/>
        <family val="1"/>
        <charset val="128"/>
      </rPr>
      <t xml:space="preserve">
　３）消火器・防火バケツを準備し、消火の為の措置を行うこと。
　４）近くの危険物、可燃物の除去を行うこと。特に、燃料、発泡スチロール、
       引火性薬品、塗料、紙類 等は注意。
　５）可燃物を、不燃シート等で囲い火花飛散防止を行うこと。
　６）換気の確保を行うこと。
　７）熱感知器、煙感知器の位置確認を行うこと。
　８</t>
    </r>
    <r>
      <rPr>
        <sz val="11"/>
        <rFont val="ＭＳ 明朝"/>
        <family val="1"/>
        <charset val="128"/>
      </rPr>
      <t>）</t>
    </r>
    <r>
      <rPr>
        <sz val="10"/>
        <color rgb="FFFF0000"/>
        <rFont val="ＭＳ 明朝"/>
        <family val="1"/>
        <charset val="128"/>
      </rPr>
      <t>申請部門と工事業者の両者で、発火・発煙事故の対策を現場で確認すること。</t>
    </r>
    <r>
      <rPr>
        <sz val="11"/>
        <color rgb="FF000000"/>
        <rFont val="ＭＳ 明朝"/>
        <family val="1"/>
        <charset val="128"/>
      </rPr>
      <t xml:space="preserve">
</t>
    </r>
    <r>
      <rPr>
        <b/>
        <sz val="11"/>
        <color rgb="FF000000"/>
        <rFont val="ＭＳ 明朝"/>
        <family val="1"/>
        <charset val="128"/>
      </rPr>
      <t>２．火気使用中実施して頂くことがら</t>
    </r>
    <r>
      <rPr>
        <sz val="11"/>
        <color rgb="FF000000"/>
        <rFont val="ＭＳ 明朝"/>
        <family val="1"/>
        <charset val="128"/>
      </rPr>
      <t xml:space="preserve">
　１）施工責任者が「火気使用許可証」の腕章をつけ常時立ち会うこと。
　２）</t>
    </r>
    <r>
      <rPr>
        <sz val="10"/>
        <color rgb="FF000000"/>
        <rFont val="ＭＳ 明朝"/>
        <family val="1"/>
        <charset val="128"/>
      </rPr>
      <t>可燃性ガスによる溶接、溶断、加熱作業は原則として有資格者にて行うこと。</t>
    </r>
    <r>
      <rPr>
        <sz val="11"/>
        <color rgb="FF000000"/>
        <rFont val="ＭＳ 明朝"/>
        <family val="1"/>
        <charset val="128"/>
      </rPr>
      <t xml:space="preserve">
　３）可燃性ガスボンベは、必ず転倒防止又は、ころがり防止を措置すること。
　４）</t>
    </r>
    <r>
      <rPr>
        <sz val="10.5"/>
        <color rgb="FF000000"/>
        <rFont val="ＭＳ 明朝"/>
        <family val="1"/>
        <charset val="128"/>
      </rPr>
      <t xml:space="preserve">適宜周囲に水を撒くこと（室内での水撒きは不要、また周囲に水と反応する
        物質等が無いかを十分に確認すること）
</t>
    </r>
    <r>
      <rPr>
        <sz val="11"/>
        <color rgb="FF000000"/>
        <rFont val="ＭＳ 明朝"/>
        <family val="1"/>
        <charset val="128"/>
      </rPr>
      <t xml:space="preserve">
</t>
    </r>
    <r>
      <rPr>
        <b/>
        <sz val="11"/>
        <color rgb="FF000000"/>
        <rFont val="ＭＳ 明朝"/>
        <family val="1"/>
        <charset val="128"/>
      </rPr>
      <t>３．火気使用後に行うことがら</t>
    </r>
    <r>
      <rPr>
        <sz val="11"/>
        <color rgb="FF000000"/>
        <rFont val="ＭＳ 明朝"/>
        <family val="1"/>
        <charset val="128"/>
      </rPr>
      <t xml:space="preserve">
　１）</t>
    </r>
    <r>
      <rPr>
        <sz val="10"/>
        <color rgb="FF000000"/>
        <rFont val="ＭＳ 明朝"/>
        <family val="1"/>
        <charset val="128"/>
      </rPr>
      <t>火気使用が終了したとき施工責任者と火気責任者がともに安全を確認すること。</t>
    </r>
    <r>
      <rPr>
        <sz val="11"/>
        <color rgb="FF000000"/>
        <rFont val="ＭＳ 明朝"/>
        <family val="1"/>
        <charset val="128"/>
      </rPr>
      <t xml:space="preserve">
　２）現状復帰と、整理・整頓・清掃を行うこと。
　３）</t>
    </r>
    <r>
      <rPr>
        <sz val="10"/>
        <color rgb="FF000000"/>
        <rFont val="ＭＳ 明朝"/>
        <family val="1"/>
        <charset val="128"/>
      </rPr>
      <t>火気使用後３０分後に火気使用場所を再度点検し、火の気・異臭・煙がないか</t>
    </r>
    <r>
      <rPr>
        <sz val="11"/>
        <color rgb="FF000000"/>
        <rFont val="ＭＳ 明朝"/>
        <family val="1"/>
        <charset val="128"/>
      </rPr>
      <t xml:space="preserve">
       </t>
    </r>
    <r>
      <rPr>
        <sz val="10"/>
        <color rgb="FF000000"/>
        <rFont val="ＭＳ 明朝"/>
        <family val="1"/>
        <charset val="128"/>
      </rPr>
      <t>確認すること。</t>
    </r>
    <r>
      <rPr>
        <sz val="11"/>
        <color rgb="FF000000"/>
        <rFont val="ＭＳ 明朝"/>
        <family val="1"/>
        <charset val="128"/>
      </rPr>
      <t xml:space="preserve">
　４）防火管理者への終了報告と「火気使用許可証」の返却。
  ５）</t>
    </r>
    <r>
      <rPr>
        <sz val="10"/>
        <color rgb="FF000000"/>
        <rFont val="ＭＳ 明朝"/>
        <family val="1"/>
        <charset val="128"/>
      </rPr>
      <t xml:space="preserve">煙充満の際には、作業を停止し換気を実施すること。また、煙が充満せぬように
       換気能力の強化をおこなうこと。
</t>
    </r>
    <r>
      <rPr>
        <sz val="11"/>
        <color rgb="FF000000"/>
        <rFont val="ＭＳ 明朝"/>
        <family val="1"/>
        <charset val="128"/>
      </rPr>
      <t xml:space="preserve">
</t>
    </r>
    <r>
      <rPr>
        <b/>
        <sz val="11"/>
        <color rgb="FF000000"/>
        <rFont val="ＭＳ 明朝"/>
        <family val="1"/>
        <charset val="128"/>
      </rPr>
      <t>４．使用部署の緊急連絡先</t>
    </r>
    <r>
      <rPr>
        <sz val="11"/>
        <color rgb="FF000000"/>
        <rFont val="ＭＳ 明朝"/>
        <family val="1"/>
        <charset val="128"/>
      </rPr>
      <t xml:space="preserve">
　　【担当者連絡先】
　　【責任者連絡先】</t>
    </r>
    <rPh sb="188" eb="190">
      <t>フネン</t>
    </rPh>
    <rPh sb="465" eb="467">
      <t>ジュウブン</t>
    </rPh>
    <rPh sb="721" eb="723">
      <t>タントウ</t>
    </rPh>
    <rPh sb="733" eb="736">
      <t>セキニンシャ</t>
    </rPh>
    <phoneticPr fontId="1"/>
  </si>
  <si>
    <r>
      <rPr>
        <sz val="10"/>
        <color rgb="FF000000"/>
        <rFont val="ＭＳ 明朝"/>
        <family val="1"/>
        <charset val="128"/>
      </rPr>
      <t>令和  年  月  日</t>
    </r>
    <r>
      <rPr>
        <sz val="10"/>
        <color rgb="FF000000"/>
        <rFont val="Century"/>
        <family val="1"/>
      </rPr>
      <t xml:space="preserve"> </t>
    </r>
    <r>
      <rPr>
        <sz val="10"/>
        <color rgb="FF000000"/>
        <rFont val="ＭＳ 明朝"/>
        <family val="1"/>
        <charset val="128"/>
      </rPr>
      <t>提出</t>
    </r>
    <phoneticPr fontId="1"/>
  </si>
  <si>
    <t>改廃20240604</t>
    <rPh sb="0" eb="2">
      <t>カイハイ</t>
    </rPh>
    <phoneticPr fontId="1"/>
  </si>
  <si>
    <t>火気使用許可申請書改廃</t>
    <rPh sb="0" eb="2">
      <t>カキ</t>
    </rPh>
    <rPh sb="2" eb="4">
      <t>シヨウ</t>
    </rPh>
    <rPh sb="4" eb="6">
      <t>キョカ</t>
    </rPh>
    <rPh sb="6" eb="9">
      <t>シンセイショ</t>
    </rPh>
    <rPh sb="9" eb="11">
      <t>カイハイ</t>
    </rPh>
    <phoneticPr fontId="1"/>
  </si>
  <si>
    <t>　ロックアウトできない作業</t>
    <rPh sb="11" eb="13">
      <t>サギョウ</t>
    </rPh>
    <phoneticPr fontId="4"/>
  </si>
  <si>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4"/>
  </si>
  <si>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
  </si>
  <si>
    <t>作成日：</t>
    <rPh sb="0" eb="3">
      <t>サクセイビ</t>
    </rPh>
    <phoneticPr fontId="1"/>
  </si>
  <si>
    <t>　　年　　月　　日</t>
    <rPh sb="2" eb="3">
      <t>ネン</t>
    </rPh>
    <rPh sb="5" eb="6">
      <t>ガツ</t>
    </rPh>
    <rPh sb="8" eb="9">
      <t>ニチ</t>
    </rPh>
    <phoneticPr fontId="1"/>
  </si>
  <si>
    <r>
      <t>作業日</t>
    </r>
    <r>
      <rPr>
        <sz val="11"/>
        <color rgb="FFFF0000"/>
        <rFont val="游ゴシック"/>
        <family val="3"/>
        <charset val="128"/>
        <scheme val="minor"/>
      </rPr>
      <t>（最長1週間）</t>
    </r>
    <rPh sb="0" eb="3">
      <t>サギョウビ</t>
    </rPh>
    <phoneticPr fontId="1"/>
  </si>
  <si>
    <t>　　年　月　日（　）～　月　日（　）</t>
    <rPh sb="2" eb="3">
      <t>ネン</t>
    </rPh>
    <rPh sb="4" eb="5">
      <t>ガツ</t>
    </rPh>
    <rPh sb="6" eb="7">
      <t>ニチ</t>
    </rPh>
    <phoneticPr fontId="1"/>
  </si>
  <si>
    <t>会社名：</t>
    <rPh sb="0" eb="3">
      <t>カイシャメイ</t>
    </rPh>
    <phoneticPr fontId="1"/>
  </si>
  <si>
    <t>作業時間</t>
    <rPh sb="0" eb="4">
      <t>サギョウジカン</t>
    </rPh>
    <phoneticPr fontId="1"/>
  </si>
  <si>
    <t>〇時〇分～〇時〇分</t>
    <rPh sb="1" eb="2">
      <t>ジ</t>
    </rPh>
    <rPh sb="3" eb="4">
      <t>フン</t>
    </rPh>
    <rPh sb="6" eb="7">
      <t>ジ</t>
    </rPh>
    <rPh sb="8" eb="9">
      <t>フン</t>
    </rPh>
    <phoneticPr fontId="1"/>
  </si>
  <si>
    <t>PPES責任者</t>
    <rPh sb="4" eb="7">
      <t>セキニンシャ</t>
    </rPh>
    <phoneticPr fontId="1"/>
  </si>
  <si>
    <t>工事安全責任者</t>
    <rPh sb="0" eb="2">
      <t>コウジ</t>
    </rPh>
    <rPh sb="2" eb="4">
      <t>アンゼン</t>
    </rPh>
    <rPh sb="4" eb="7">
      <t>セキニンシャ</t>
    </rPh>
    <phoneticPr fontId="1"/>
  </si>
  <si>
    <t>作成</t>
    <rPh sb="0" eb="2">
      <t>サクセイ</t>
    </rPh>
    <phoneticPr fontId="1"/>
  </si>
  <si>
    <t>設備名</t>
    <rPh sb="0" eb="3">
      <t>セツビメイ</t>
    </rPh>
    <phoneticPr fontId="1"/>
  </si>
  <si>
    <t>作業者名</t>
    <rPh sb="0" eb="4">
      <t>サギョウシャメイ</t>
    </rPh>
    <phoneticPr fontId="1"/>
  </si>
  <si>
    <t>※室長以上</t>
    <rPh sb="1" eb="3">
      <t>シツチョウ</t>
    </rPh>
    <rPh sb="3" eb="5">
      <t>イジョウ</t>
    </rPh>
    <phoneticPr fontId="1"/>
  </si>
  <si>
    <t>監視人連絡先</t>
    <rPh sb="0" eb="3">
      <t>カンシニン</t>
    </rPh>
    <rPh sb="3" eb="6">
      <t>レンラクサキ</t>
    </rPh>
    <phoneticPr fontId="1"/>
  </si>
  <si>
    <t>確　認　項　目</t>
    <rPh sb="0" eb="1">
      <t>カク</t>
    </rPh>
    <rPh sb="2" eb="3">
      <t>ニン</t>
    </rPh>
    <rPh sb="4" eb="5">
      <t>コウ</t>
    </rPh>
    <rPh sb="6" eb="7">
      <t>メ</t>
    </rPh>
    <phoneticPr fontId="1"/>
  </si>
  <si>
    <t>□</t>
    <phoneticPr fontId="1"/>
  </si>
  <si>
    <t>本当に安全装置の解除が必要な作業か</t>
    <rPh sb="0" eb="2">
      <t>ホントウ</t>
    </rPh>
    <rPh sb="3" eb="5">
      <t>アンゼン</t>
    </rPh>
    <rPh sb="5" eb="7">
      <t>ソウチ</t>
    </rPh>
    <rPh sb="8" eb="10">
      <t>カイジョ</t>
    </rPh>
    <rPh sb="11" eb="13">
      <t>ヒツヨウ</t>
    </rPh>
    <rPh sb="14" eb="16">
      <t>サギョウ</t>
    </rPh>
    <phoneticPr fontId="1"/>
  </si>
  <si>
    <t>ＫＹ実施メンバ</t>
    <rPh sb="2" eb="4">
      <t>ジッシ</t>
    </rPh>
    <phoneticPr fontId="1"/>
  </si>
  <si>
    <t>安全装置の解除範囲は適正か</t>
    <rPh sb="0" eb="2">
      <t>アンゼン</t>
    </rPh>
    <rPh sb="2" eb="4">
      <t>ソウチ</t>
    </rPh>
    <rPh sb="5" eb="7">
      <t>カイジョ</t>
    </rPh>
    <rPh sb="7" eb="9">
      <t>ハンイ</t>
    </rPh>
    <rPh sb="10" eb="12">
      <t>テキセイ</t>
    </rPh>
    <phoneticPr fontId="1"/>
  </si>
  <si>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
  </si>
  <si>
    <t>リスク対策書に正しい作業内容が記されているか（リスク対策書確認）</t>
    <rPh sb="3" eb="6">
      <t>タイサクショ</t>
    </rPh>
    <rPh sb="7" eb="8">
      <t>タダ</t>
    </rPh>
    <rPh sb="10" eb="14">
      <t>サギョウナイヨウ</t>
    </rPh>
    <rPh sb="15" eb="16">
      <t>シル</t>
    </rPh>
    <phoneticPr fontId="1"/>
  </si>
  <si>
    <t>作業前ＫＹは正しく実施されているか（記録表確認）</t>
    <rPh sb="0" eb="3">
      <t>サギョウマエ</t>
    </rPh>
    <rPh sb="6" eb="7">
      <t>タダ</t>
    </rPh>
    <rPh sb="9" eb="11">
      <t>ジッシ</t>
    </rPh>
    <rPh sb="18" eb="21">
      <t>キロクヒョウ</t>
    </rPh>
    <rPh sb="21" eb="23">
      <t>カクニン</t>
    </rPh>
    <phoneticPr fontId="1"/>
  </si>
  <si>
    <t>監視人は作業内容を理解しているか（ヒアリング）</t>
    <rPh sb="0" eb="3">
      <t>カンシニン</t>
    </rPh>
    <rPh sb="4" eb="8">
      <t>サギョウナイヨウ</t>
    </rPh>
    <rPh sb="9" eb="11">
      <t>リカイ</t>
    </rPh>
    <phoneticPr fontId="1"/>
  </si>
  <si>
    <t>監視位置から作業が視認できるか</t>
    <rPh sb="0" eb="4">
      <t>カンシイチ</t>
    </rPh>
    <rPh sb="6" eb="8">
      <t>サギョウ</t>
    </rPh>
    <rPh sb="9" eb="11">
      <t>シニン</t>
    </rPh>
    <phoneticPr fontId="1"/>
  </si>
  <si>
    <t>監視人は非常停止ボタンに手を掛けながら監視できるか</t>
    <rPh sb="0" eb="3">
      <t>カンシニン</t>
    </rPh>
    <rPh sb="4" eb="8">
      <t>ヒジョウテイシ</t>
    </rPh>
    <rPh sb="12" eb="13">
      <t>テ</t>
    </rPh>
    <rPh sb="14" eb="15">
      <t>カ</t>
    </rPh>
    <rPh sb="19" eb="21">
      <t>カンシ</t>
    </rPh>
    <phoneticPr fontId="1"/>
  </si>
  <si>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
  </si>
  <si>
    <t>No.</t>
    <phoneticPr fontId="1"/>
  </si>
  <si>
    <t>安全装置解除
作業内容</t>
    <rPh sb="0" eb="2">
      <t>アンゼン</t>
    </rPh>
    <rPh sb="2" eb="4">
      <t>ソウチ</t>
    </rPh>
    <rPh sb="4" eb="6">
      <t>カイジョ</t>
    </rPh>
    <rPh sb="7" eb="11">
      <t>サギョウナイヨウ</t>
    </rPh>
    <phoneticPr fontId="1"/>
  </si>
  <si>
    <r>
      <rPr>
        <b/>
        <sz val="14"/>
        <color theme="1"/>
        <rFont val="游ゴシック"/>
        <family val="3"/>
        <charset val="128"/>
        <scheme val="minor"/>
      </rPr>
      <t>その作業での危険要因</t>
    </r>
    <r>
      <rPr>
        <sz val="11"/>
        <color theme="1"/>
        <rFont val="游ゴシック"/>
        <family val="2"/>
        <charset val="128"/>
        <scheme val="minor"/>
      </rPr>
      <t xml:space="preserve">
</t>
    </r>
    <r>
      <rPr>
        <sz val="10"/>
        <color theme="1"/>
        <rFont val="游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
  </si>
  <si>
    <r>
      <rPr>
        <b/>
        <sz val="14"/>
        <color theme="1"/>
        <rFont val="游ゴシック"/>
        <family val="3"/>
        <charset val="128"/>
        <scheme val="minor"/>
      </rPr>
      <t>安全対策</t>
    </r>
    <r>
      <rPr>
        <sz val="11"/>
        <color theme="1"/>
        <rFont val="游ゴシック"/>
        <family val="2"/>
        <charset val="128"/>
        <scheme val="minor"/>
      </rPr>
      <t xml:space="preserve">
</t>
    </r>
    <r>
      <rPr>
        <sz val="10"/>
        <color theme="1"/>
        <rFont val="游ゴシック"/>
        <family val="3"/>
        <charset val="128"/>
        <scheme val="minor"/>
      </rPr>
      <t>（私たちはこうする）</t>
    </r>
    <rPh sb="0" eb="2">
      <t>アンゼン</t>
    </rPh>
    <rPh sb="2" eb="4">
      <t>タイサク</t>
    </rPh>
    <rPh sb="6" eb="7">
      <t>ワタシ</t>
    </rPh>
    <phoneticPr fontId="1"/>
  </si>
  <si>
    <t>新規20240716</t>
    <rPh sb="0" eb="2">
      <t>シンキ</t>
    </rPh>
    <phoneticPr fontId="1"/>
  </si>
  <si>
    <t>安全装置を解除する作業(ﾁｪｯｸｼｰﾄ追加)</t>
    <rPh sb="19" eb="21">
      <t>ツイカ</t>
    </rPh>
    <phoneticPr fontId="1"/>
  </si>
  <si>
    <t>復旧後確認</t>
    <rPh sb="0" eb="3">
      <t>フッキュウゴ</t>
    </rPh>
    <rPh sb="3" eb="5">
      <t>カクニン</t>
    </rPh>
    <phoneticPr fontId="1"/>
  </si>
  <si>
    <t>※PPES担当者</t>
    <rPh sb="5" eb="8">
      <t>タントウシャ</t>
    </rPh>
    <phoneticPr fontId="4"/>
  </si>
  <si>
    <r>
      <t>火元監視人配置、</t>
    </r>
    <r>
      <rPr>
        <sz val="10"/>
        <color rgb="FFFF0000"/>
        <rFont val="ＭＳ 明朝"/>
        <family val="1"/>
        <charset val="128"/>
      </rPr>
      <t>不燃シート</t>
    </r>
    <r>
      <rPr>
        <sz val="10"/>
        <color rgb="FF000000"/>
        <rFont val="ＭＳ 明朝"/>
        <family val="1"/>
        <charset val="128"/>
      </rPr>
      <t>による防火養生実施</t>
    </r>
    <rPh sb="8" eb="10">
      <t>フネン</t>
    </rPh>
    <phoneticPr fontId="1"/>
  </si>
  <si>
    <t>　受注会社：</t>
    <rPh sb="1" eb="3">
      <t>ジュチュウ</t>
    </rPh>
    <rPh sb="3" eb="5">
      <t>カイシャ</t>
    </rPh>
    <phoneticPr fontId="4"/>
  </si>
  <si>
    <t>工事安全責任者</t>
    <phoneticPr fontId="82"/>
  </si>
  <si>
    <t>PPES部署：</t>
    <phoneticPr fontId="4"/>
  </si>
  <si>
    <t>発注・計画担当</t>
    <phoneticPr fontId="8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</si>
  <si>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4"/>
  </si>
  <si>
    <t>所持</t>
    <rPh sb="0" eb="2">
      <t>ショジ</t>
    </rPh>
    <phoneticPr fontId="82"/>
  </si>
  <si>
    <t>　制限速度（屋外：20km/h未満，屋内：10km/h未満）　　搬入出経路</t>
    <phoneticPr fontId="82"/>
  </si>
  <si>
    <t>床面基準・　2ｍ～5ｍ未満　・　5ｍ以上　・　その他(　　　　　　　　                           　　　)</t>
    <rPh sb="0" eb="4">
      <t>ユカメンキジュン</t>
    </rPh>
    <phoneticPr fontId="4"/>
  </si>
  <si>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4"/>
  </si>
  <si>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4"/>
  </si>
  <si>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4"/>
  </si>
  <si>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4"/>
  </si>
  <si>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4"/>
  </si>
  <si>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4"/>
  </si>
  <si>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4"/>
  </si>
  <si>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4"/>
  </si>
  <si>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4"/>
  </si>
  <si>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4"/>
  </si>
  <si>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4"/>
  </si>
  <si>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4"/>
  </si>
  <si>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4"/>
  </si>
  <si>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4"/>
  </si>
  <si>
    <t>　化学物質</t>
    <rPh sb="1" eb="5">
      <t>カガクブッシツ</t>
    </rPh>
    <phoneticPr fontId="4"/>
  </si>
  <si>
    <t>　　SDSの確認　　保護具</t>
    <phoneticPr fontId="4"/>
  </si>
  <si>
    <t>２．安全装置解除作業</t>
    <rPh sb="2" eb="4">
      <t>アンゼン</t>
    </rPh>
    <rPh sb="4" eb="6">
      <t>ソウチ</t>
    </rPh>
    <rPh sb="6" eb="8">
      <t>カイジョ</t>
    </rPh>
    <rPh sb="8" eb="10">
      <t>サギョウ</t>
    </rPh>
    <phoneticPr fontId="4"/>
  </si>
  <si>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4"/>
  </si>
  <si>
    <t>３．高所作業</t>
    <rPh sb="2" eb="4">
      <t>コウショ</t>
    </rPh>
    <rPh sb="4" eb="6">
      <t>サギョウ</t>
    </rPh>
    <phoneticPr fontId="4"/>
  </si>
  <si>
    <t>４．感電</t>
    <rPh sb="2" eb="4">
      <t>カンデン</t>
    </rPh>
    <phoneticPr fontId="4"/>
  </si>
  <si>
    <t>５．挟まれ
（設備試運転）</t>
    <rPh sb="2" eb="3">
      <t>ハサ</t>
    </rPh>
    <rPh sb="7" eb="9">
      <t>セツビ</t>
    </rPh>
    <rPh sb="9" eb="12">
      <t>シウンテン</t>
    </rPh>
    <phoneticPr fontId="4"/>
  </si>
  <si>
    <t>６．火災・爆発</t>
    <rPh sb="2" eb="4">
      <t>カサイ</t>
    </rPh>
    <rPh sb="5" eb="7">
      <t>バクハツ</t>
    </rPh>
    <phoneticPr fontId="4"/>
  </si>
  <si>
    <t>７．酸欠・中毒</t>
    <rPh sb="2" eb="4">
      <t>サンケツ</t>
    </rPh>
    <rPh sb="5" eb="7">
      <t>チュウドク</t>
    </rPh>
    <phoneticPr fontId="4"/>
  </si>
  <si>
    <t>８．荷役・重機</t>
    <rPh sb="2" eb="4">
      <t>ニエキ</t>
    </rPh>
    <rPh sb="5" eb="7">
      <t>ジュウキ</t>
    </rPh>
    <phoneticPr fontId="4"/>
  </si>
  <si>
    <t>９．その他</t>
    <rPh sb="4" eb="5">
      <t>タ</t>
    </rPh>
    <phoneticPr fontId="4"/>
  </si>
  <si>
    <t>重量物</t>
    <rPh sb="0" eb="2">
      <t>ジュウリョウ</t>
    </rPh>
    <rPh sb="2" eb="3">
      <t>ブツ</t>
    </rPh>
    <phoneticPr fontId="4"/>
  </si>
  <si>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4"/>
  </si>
  <si>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4"/>
  </si>
  <si>
    <t>電動工具・機器類</t>
    <rPh sb="0" eb="2">
      <t>デンドウ</t>
    </rPh>
    <rPh sb="2" eb="4">
      <t>コウグ</t>
    </rPh>
    <rPh sb="5" eb="8">
      <t>キキルイ</t>
    </rPh>
    <phoneticPr fontId="4"/>
  </si>
  <si>
    <t>電動工具・コードリールの点検・絶縁チェック</t>
  </si>
  <si>
    <t>工 事 安 全 責 任 者 名</t>
    <rPh sb="4" eb="5">
      <t>ヤス</t>
    </rPh>
    <rPh sb="6" eb="7">
      <t>ゼン</t>
    </rPh>
    <rPh sb="8" eb="9">
      <t>セキ</t>
    </rPh>
    <phoneticPr fontId="1"/>
  </si>
  <si>
    <t>作　　業　　指　　示　　書</t>
    <rPh sb="0" eb="1">
      <t>サク</t>
    </rPh>
    <rPh sb="3" eb="4">
      <t>ギョウ</t>
    </rPh>
    <rPh sb="6" eb="7">
      <t>ユビ</t>
    </rPh>
    <rPh sb="9" eb="10">
      <t>シメ</t>
    </rPh>
    <rPh sb="12" eb="13">
      <t>ショ</t>
    </rPh>
    <phoneticPr fontId="4"/>
  </si>
  <si>
    <t>施工会社</t>
    <phoneticPr fontId="4"/>
  </si>
  <si>
    <t>作業日　</t>
    <phoneticPr fontId="4"/>
  </si>
  <si>
    <t>：</t>
    <phoneticPr fontId="4"/>
  </si>
  <si>
    <t>月</t>
    <rPh sb="0" eb="1">
      <t>ツキ</t>
    </rPh>
    <phoneticPr fontId="4"/>
  </si>
  <si>
    <t xml:space="preserve">＊高所作業                   </t>
    <phoneticPr fontId="4"/>
  </si>
  <si>
    <t>左のセルで有無を選択してください</t>
    <rPh sb="0" eb="1">
      <t>ヒダリ</t>
    </rPh>
    <rPh sb="8" eb="10">
      <t>センタク</t>
    </rPh>
    <phoneticPr fontId="4"/>
  </si>
  <si>
    <t xml:space="preserve">＊火気使用      　          </t>
    <phoneticPr fontId="4"/>
  </si>
  <si>
    <t>〇</t>
    <phoneticPr fontId="4"/>
  </si>
  <si>
    <t>×</t>
    <phoneticPr fontId="4"/>
  </si>
  <si>
    <t>工事場所</t>
    <rPh sb="0" eb="4">
      <t>コウジバショ</t>
    </rPh>
    <phoneticPr fontId="4"/>
  </si>
  <si>
    <t>元請工事
安全責任者</t>
    <rPh sb="0" eb="1">
      <t>モト</t>
    </rPh>
    <rPh sb="1" eb="2">
      <t>ウ</t>
    </rPh>
    <rPh sb="2" eb="4">
      <t>コウジ</t>
    </rPh>
    <rPh sb="5" eb="7">
      <t>アンゼン</t>
    </rPh>
    <rPh sb="7" eb="10">
      <t>セキニンシャ</t>
    </rPh>
    <phoneticPr fontId="4"/>
  </si>
  <si>
    <t>施工工事
安全責任者</t>
    <rPh sb="0" eb="2">
      <t>セコウ</t>
    </rPh>
    <phoneticPr fontId="4"/>
  </si>
  <si>
    <t>(危険物施設･火気使用制限場所) 　</t>
    <rPh sb="1" eb="3">
      <t>キケン</t>
    </rPh>
    <phoneticPr fontId="4"/>
  </si>
  <si>
    <t>有</t>
    <rPh sb="0" eb="1">
      <t>ア</t>
    </rPh>
    <phoneticPr fontId="4"/>
  </si>
  <si>
    <t>無</t>
    <rPh sb="0" eb="1">
      <t>ナ</t>
    </rPh>
    <phoneticPr fontId="4"/>
  </si>
  <si>
    <t>工事名</t>
    <phoneticPr fontId="4"/>
  </si>
  <si>
    <t>:</t>
    <phoneticPr fontId="4"/>
  </si>
  <si>
    <t>＊火気監視者</t>
    <phoneticPr fontId="4"/>
  </si>
  <si>
    <t>作 業 手 順</t>
    <phoneticPr fontId="4"/>
  </si>
  <si>
    <t>役割分担
(作業者名)</t>
    <phoneticPr fontId="4"/>
  </si>
  <si>
    <t>危険源（○印）</t>
    <phoneticPr fontId="4"/>
  </si>
  <si>
    <r>
      <t>資格者</t>
    </r>
    <r>
      <rPr>
        <b/>
        <sz val="9"/>
        <rFont val="Segoe UI Symbol"/>
        <family val="3"/>
      </rPr>
      <t xml:space="preserve">☑ </t>
    </r>
    <rPh sb="0" eb="3">
      <t>シカクシャ</t>
    </rPh>
    <phoneticPr fontId="4"/>
  </si>
  <si>
    <r>
      <t xml:space="preserve">リスクアセスメントを織り込んだ処置事項
</t>
    </r>
    <r>
      <rPr>
        <sz val="12"/>
        <rFont val="HG丸ｺﾞｼｯｸM-PRO"/>
        <family val="3"/>
        <charset val="128"/>
      </rPr>
      <t>作業の要になる重要項目</t>
    </r>
    <rPh sb="10" eb="11">
      <t>オ</t>
    </rPh>
    <rPh sb="12" eb="13">
      <t>コ</t>
    </rPh>
    <rPh sb="15" eb="17">
      <t>ショチ</t>
    </rPh>
    <rPh sb="17" eb="19">
      <t>ジコウ</t>
    </rPh>
    <phoneticPr fontId="4"/>
  </si>
  <si>
    <t>作業時間(昼休みは除く）</t>
    <rPh sb="5" eb="7">
      <t>ヒルヤス</t>
    </rPh>
    <rPh sb="9" eb="10">
      <t>ノゾ</t>
    </rPh>
    <phoneticPr fontId="4"/>
  </si>
  <si>
    <t>挟まれ</t>
    <rPh sb="0" eb="1">
      <t>ハサ</t>
    </rPh>
    <phoneticPr fontId="4"/>
  </si>
  <si>
    <t>化学物質</t>
    <rPh sb="0" eb="4">
      <t>カガクブッシツ</t>
    </rPh>
    <phoneticPr fontId="4"/>
  </si>
  <si>
    <t>作業指示　受領　確認　サイン</t>
    <rPh sb="0" eb="2">
      <t>サギョウ</t>
    </rPh>
    <rPh sb="2" eb="4">
      <t>シジ</t>
    </rPh>
    <rPh sb="5" eb="7">
      <t>ジュリョウ</t>
    </rPh>
    <rPh sb="8" eb="10">
      <t>カクニン</t>
    </rPh>
    <phoneticPr fontId="4"/>
  </si>
  <si>
    <r>
      <t>予定した作業方法で問題が発生した場合は、</t>
    </r>
    <r>
      <rPr>
        <sz val="12"/>
        <rFont val="HGS創英角ｺﾞｼｯｸUB"/>
        <family val="3"/>
        <charset val="128"/>
      </rPr>
      <t>作業を中断</t>
    </r>
    <r>
      <rPr>
        <sz val="12"/>
        <rFont val="HG丸ｺﾞｼｯｸM-PRO"/>
        <family val="3"/>
        <charset val="128"/>
      </rPr>
      <t>して</t>
    </r>
    <r>
      <rPr>
        <sz val="12"/>
        <rFont val="HGS創英角ｺﾞｼｯｸUB"/>
        <family val="3"/>
        <charset val="128"/>
      </rPr>
      <t>作業責任者に報告</t>
    </r>
    <r>
      <rPr>
        <b/>
        <sz val="12"/>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4"/>
  </si>
  <si>
    <t>注）⓵作業指示受領確認のサインは作業者全員のフルネームを記入　</t>
    <rPh sb="0" eb="1">
      <t>チュウ</t>
    </rPh>
    <rPh sb="3" eb="7">
      <t>サギョウシジ</t>
    </rPh>
    <rPh sb="7" eb="9">
      <t>ジュリョウ</t>
    </rPh>
    <rPh sb="9" eb="11">
      <t>カクニン</t>
    </rPh>
    <rPh sb="16" eb="19">
      <t>サギョウシャ</t>
    </rPh>
    <rPh sb="19" eb="21">
      <t>ゼンイン</t>
    </rPh>
    <rPh sb="28" eb="30">
      <t>キニュウ</t>
    </rPh>
    <phoneticPr fontId="4"/>
  </si>
  <si>
    <t>⓶</t>
    <phoneticPr fontId="4"/>
  </si>
  <si>
    <t>部は、お昼休み</t>
    <rPh sb="0" eb="1">
      <t>ブ</t>
    </rPh>
    <rPh sb="4" eb="6">
      <t>ヒルヤス</t>
    </rPh>
    <phoneticPr fontId="4"/>
  </si>
  <si>
    <t>保存期間　６ケ月</t>
    <rPh sb="0" eb="4">
      <t>ホゾンキカン</t>
    </rPh>
    <rPh sb="7" eb="8">
      <t>ツキ</t>
    </rPh>
    <phoneticPr fontId="4"/>
  </si>
  <si>
    <r>
      <t xml:space="preserve">作 業 者 名 簿
</t>
    </r>
    <r>
      <rPr>
        <sz val="8"/>
        <rFont val="HG丸ｺﾞｼｯｸM-PRO"/>
        <family val="3"/>
        <charset val="128"/>
      </rPr>
      <t>所属会社は左記の記号を記入(A､B､C…)</t>
    </r>
    <phoneticPr fontId="4"/>
  </si>
  <si>
    <t>作業者氏名
（年齢）</t>
    <phoneticPr fontId="4"/>
  </si>
  <si>
    <t>／</t>
    <phoneticPr fontId="4"/>
  </si>
  <si>
    <t>工事安全責任者教育</t>
    <rPh sb="0" eb="9">
      <t>コウジアンゼンセキニンシャキョウイク</t>
    </rPh>
    <phoneticPr fontId="4"/>
  </si>
  <si>
    <t>足場組立等作業主任者</t>
    <rPh sb="0" eb="4">
      <t>アシバクミタテ</t>
    </rPh>
    <rPh sb="4" eb="5">
      <t>トウ</t>
    </rPh>
    <rPh sb="5" eb="10">
      <t>サギョウシュニンシャ</t>
    </rPh>
    <phoneticPr fontId="4"/>
  </si>
  <si>
    <t>足場組立等作業指揮者</t>
    <rPh sb="0" eb="4">
      <t>アシバクミタテ</t>
    </rPh>
    <rPh sb="4" eb="5">
      <t>トウ</t>
    </rPh>
    <rPh sb="5" eb="7">
      <t>サギョウ</t>
    </rPh>
    <rPh sb="7" eb="10">
      <t>シキシャ</t>
    </rPh>
    <phoneticPr fontId="4"/>
  </si>
  <si>
    <t>足場組立等作特別教育</t>
    <rPh sb="0" eb="5">
      <t>アシバクミタテトウ</t>
    </rPh>
    <rPh sb="5" eb="6">
      <t>サ</t>
    </rPh>
    <rPh sb="6" eb="10">
      <t>トクベツキョウイク</t>
    </rPh>
    <phoneticPr fontId="4"/>
  </si>
  <si>
    <t>フルハーネス型特別教育</t>
    <rPh sb="6" eb="7">
      <t>ガタ</t>
    </rPh>
    <rPh sb="7" eb="11">
      <t>トクベツキョウイク</t>
    </rPh>
    <phoneticPr fontId="4"/>
  </si>
  <si>
    <t>高圧・特別高圧電気特別教育</t>
    <rPh sb="0" eb="2">
      <t>コウアツ</t>
    </rPh>
    <rPh sb="3" eb="5">
      <t>トクベツ</t>
    </rPh>
    <rPh sb="5" eb="7">
      <t>コウアツ</t>
    </rPh>
    <rPh sb="7" eb="9">
      <t>デンキ</t>
    </rPh>
    <rPh sb="9" eb="13">
      <t>トクベツキョウイク</t>
    </rPh>
    <phoneticPr fontId="4"/>
  </si>
  <si>
    <t>低圧電気特別教育</t>
    <rPh sb="0" eb="2">
      <t>テイアツ</t>
    </rPh>
    <rPh sb="2" eb="4">
      <t>デンキ</t>
    </rPh>
    <rPh sb="4" eb="8">
      <t>トクベツキョウイク</t>
    </rPh>
    <phoneticPr fontId="4"/>
  </si>
  <si>
    <t>電気工事士</t>
    <rPh sb="0" eb="5">
      <t>デンキコウジシ</t>
    </rPh>
    <phoneticPr fontId="4"/>
  </si>
  <si>
    <t>高所作業車技能講習</t>
    <rPh sb="0" eb="2">
      <t>コウショ</t>
    </rPh>
    <rPh sb="2" eb="4">
      <t>サギョウ</t>
    </rPh>
    <rPh sb="4" eb="5">
      <t>クルマ</t>
    </rPh>
    <rPh sb="5" eb="9">
      <t>ギノウコウシュウ</t>
    </rPh>
    <phoneticPr fontId="4"/>
  </si>
  <si>
    <t>高所作業車特別教育</t>
    <rPh sb="0" eb="2">
      <t>コウショ</t>
    </rPh>
    <rPh sb="2" eb="4">
      <t>サギョウ</t>
    </rPh>
    <rPh sb="4" eb="5">
      <t>クルマ</t>
    </rPh>
    <rPh sb="5" eb="9">
      <t>トクベツキョウイク</t>
    </rPh>
    <phoneticPr fontId="4"/>
  </si>
  <si>
    <t>ﾌｫｰｸﾘﾌﾄ技能講習</t>
    <rPh sb="7" eb="11">
      <t>ギノウコウシュウ</t>
    </rPh>
    <phoneticPr fontId="4"/>
  </si>
  <si>
    <t>ガス溶接作業主任者</t>
    <rPh sb="2" eb="4">
      <t>ヨウセツ</t>
    </rPh>
    <rPh sb="4" eb="9">
      <t>サギョウシュニンシャ</t>
    </rPh>
    <phoneticPr fontId="4"/>
  </si>
  <si>
    <t>アーク溶接特別教育</t>
    <rPh sb="3" eb="5">
      <t>ヨウセツ</t>
    </rPh>
    <rPh sb="5" eb="9">
      <t>トクベツキョウイク</t>
    </rPh>
    <phoneticPr fontId="4"/>
  </si>
  <si>
    <t>玉掛け技能講習</t>
    <rPh sb="0" eb="2">
      <t>タマカケ</t>
    </rPh>
    <rPh sb="3" eb="7">
      <t>ギノウコウシュウ</t>
    </rPh>
    <phoneticPr fontId="4"/>
  </si>
  <si>
    <t>玉掛け特別教育</t>
    <rPh sb="0" eb="2">
      <t>タマカ</t>
    </rPh>
    <rPh sb="3" eb="7">
      <t>トクベツキョウイク</t>
    </rPh>
    <phoneticPr fontId="4"/>
  </si>
  <si>
    <t>ｸﾚｰﾝ運転士免許</t>
    <rPh sb="4" eb="9">
      <t>ウンテンシメンキョ</t>
    </rPh>
    <phoneticPr fontId="4"/>
  </si>
  <si>
    <t>床上操作ｸﾚｰﾝ技能講習</t>
    <rPh sb="0" eb="2">
      <t>ユカウエ</t>
    </rPh>
    <rPh sb="2" eb="4">
      <t>ソウサ</t>
    </rPh>
    <rPh sb="8" eb="12">
      <t>ギノウコウシュウ</t>
    </rPh>
    <phoneticPr fontId="4"/>
  </si>
  <si>
    <t>ｸﾚｰﾝ特別教育</t>
    <rPh sb="4" eb="8">
      <t>トクベツキョウイク</t>
    </rPh>
    <phoneticPr fontId="4"/>
  </si>
  <si>
    <t>酸欠作業主任者</t>
    <rPh sb="0" eb="2">
      <t>サンケツ</t>
    </rPh>
    <rPh sb="2" eb="7">
      <t>サギョウシュニンシャ</t>
    </rPh>
    <phoneticPr fontId="4"/>
  </si>
  <si>
    <t>酸欠特別教育</t>
    <rPh sb="0" eb="6">
      <t>サンケツトクベツキョウイク</t>
    </rPh>
    <phoneticPr fontId="4"/>
  </si>
  <si>
    <t>特定化学物質作業主任者</t>
    <rPh sb="0" eb="6">
      <t>トクテイカガクブッシツ</t>
    </rPh>
    <rPh sb="6" eb="11">
      <t>サギョウシュニンシャ</t>
    </rPh>
    <phoneticPr fontId="4"/>
  </si>
  <si>
    <t>有機溶剤作業主任者</t>
    <phoneticPr fontId="4"/>
  </si>
  <si>
    <t>危険物取扱者乙4</t>
    <rPh sb="0" eb="3">
      <t>キケンブツ</t>
    </rPh>
    <rPh sb="3" eb="6">
      <t>トリアツカイシャ</t>
    </rPh>
    <rPh sb="6" eb="7">
      <t>オツ</t>
    </rPh>
    <phoneticPr fontId="4"/>
  </si>
  <si>
    <t>振動工具取扱従事者教育</t>
    <rPh sb="0" eb="4">
      <t>シンドウコウグ</t>
    </rPh>
    <rPh sb="4" eb="11">
      <t>トリアツカイジュウジシャキョウイク</t>
    </rPh>
    <phoneticPr fontId="4"/>
  </si>
  <si>
    <t>工 事 安 全責 任 者 名</t>
    <rPh sb="4" eb="5">
      <t>ヤス</t>
    </rPh>
    <rPh sb="6" eb="7">
      <t>ゼン</t>
    </rPh>
    <rPh sb="7" eb="8">
      <t>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</si>
</sst>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aaa\)"/>
    <numFmt numFmtId="177" formatCode="yyyy"/>
    <numFmt numFmtId="178" formatCode="m/d"/>
    <numFmt numFmtId="179" formatCode=";;;"/>
    <numFmt numFmtId="180" formatCode="h:mm;@"/>
    <numFmt numFmtId="181" formatCode="#"/>
  </numFmts>
  <fonts count="150">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b/>
      <sz val="28"/>
      <name val="ＭＳ Ｐゴシック"/>
      <family val="3"/>
      <charset val="128"/>
    </font>
    <font>
      <sz val="6"/>
      <name val="ＭＳ Ｐゴシック"/>
      <family val="3"/>
      <charset val="128"/>
    </font>
    <font>
      <b/>
      <sz val="20"/>
      <name val="ＭＳ Ｐゴシック"/>
      <family val="3"/>
      <charset val="128"/>
    </font>
    <font>
      <b/>
      <sz val="14"/>
      <name val="ＭＳ Ｐゴシック"/>
      <family val="3"/>
      <charset val="128"/>
    </font>
    <font>
      <sz val="11"/>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b/>
      <sz val="9"/>
      <name val="ＭＳ Ｐゴシック"/>
      <family val="3"/>
      <charset val="128"/>
    </font>
    <font>
      <b/>
      <sz val="14"/>
      <color rgb="FFFF0000"/>
      <name val="ＭＳ Ｐゴシック"/>
      <family val="3"/>
      <charset val="128"/>
    </font>
    <font>
      <b/>
      <sz val="11"/>
      <color rgb="FFFF0000"/>
      <name val="ＭＳ Ｐゴシック"/>
      <family val="3"/>
      <charset val="128"/>
    </font>
    <font>
      <sz val="14"/>
      <name val="Meiryo UI"/>
      <family val="3"/>
      <charset val="128"/>
    </font>
    <font>
      <b/>
      <sz val="14"/>
      <color indexed="10"/>
      <name val="ＭＳ Ｐゴシック"/>
      <family val="3"/>
      <charset val="128"/>
    </font>
    <font>
      <sz val="8"/>
      <name val="ＭＳ Ｐゴシック"/>
      <family val="3"/>
      <charset val="128"/>
    </font>
    <font>
      <b/>
      <sz val="8"/>
      <name val="ＭＳ Ｐゴシック"/>
      <family val="3"/>
      <charset val="128"/>
    </font>
    <font>
      <sz val="11"/>
      <color theme="0"/>
      <name val="游ゴシック"/>
      <family val="2"/>
      <charset val="128"/>
      <scheme val="minor"/>
    </font>
    <font>
      <b/>
      <sz val="12"/>
      <color rgb="FFFF0000"/>
      <name val="ＭＳ Ｐゴシック"/>
      <family val="3"/>
      <charset val="128"/>
    </font>
    <font>
      <b/>
      <sz val="12"/>
      <name val="ＭＳ Ｐゴシック"/>
      <family val="3"/>
      <charset val="128"/>
    </font>
    <font>
      <b/>
      <sz val="24"/>
      <name val="ＭＳ Ｐゴシック"/>
      <family val="3"/>
      <charset val="128"/>
    </font>
    <font>
      <sz val="18"/>
      <name val="ＭＳ Ｐゴシック"/>
      <family val="3"/>
      <charset val="128"/>
    </font>
    <font>
      <b/>
      <sz val="26"/>
      <name val="ＭＳ Ｐゴシック"/>
      <family val="3"/>
      <charset val="128"/>
    </font>
    <font>
      <b/>
      <sz val="33"/>
      <name val="ＭＳ Ｐゴシック"/>
      <family val="3"/>
      <charset val="128"/>
    </font>
    <font>
      <b/>
      <sz val="11"/>
      <name val="ＭＳ Ｐゴシック"/>
      <family val="3"/>
      <charset val="128"/>
    </font>
    <font>
      <sz val="10"/>
      <color rgb="FF000000"/>
      <name val="Times New Roman"/>
      <family val="1"/>
      <charset val="128"/>
    </font>
    <font>
      <sz val="10"/>
      <color rgb="FF000000"/>
      <name val="ＭＳ 明朝"/>
      <family val="1"/>
      <charset val="128"/>
    </font>
    <font>
      <sz val="10"/>
      <color rgb="FF000000"/>
      <name val="Century"/>
      <family val="1"/>
    </font>
    <font>
      <sz val="9"/>
      <color theme="1"/>
      <name val="Times New Roman"/>
      <family val="1"/>
    </font>
    <font>
      <sz val="18"/>
      <color rgb="FF000000"/>
      <name val="ＭＳ Ｐゴシック"/>
      <family val="3"/>
      <charset val="128"/>
    </font>
    <font>
      <b/>
      <sz val="1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5"/>
      <color rgb="FF000000"/>
      <name val="ＭＳ 明朝"/>
      <family val="1"/>
      <charset val="128"/>
    </font>
    <font>
      <sz val="9"/>
      <color theme="1"/>
      <name val="游ゴシック"/>
      <family val="3"/>
      <charset val="128"/>
      <scheme val="minor"/>
    </font>
    <font>
      <sz val="10.5"/>
      <color rgb="FF000000"/>
      <name val="Century"/>
      <family val="1"/>
    </font>
    <font>
      <sz val="10.5"/>
      <color rgb="FF000000"/>
      <name val="Times New Roman"/>
      <family val="1"/>
    </font>
    <font>
      <sz val="11"/>
      <color rgb="FF000000"/>
      <name val="Times New Roman"/>
      <family val="1"/>
    </font>
    <font>
      <b/>
      <sz val="11"/>
      <color rgb="FFFF0000"/>
      <name val="ＭＳ 明朝"/>
      <family val="1"/>
      <charset val="128"/>
    </font>
    <font>
      <sz val="10"/>
      <color rgb="FF000000"/>
      <name val="ＭＳ Ｐ明朝"/>
      <family val="1"/>
      <charset val="128"/>
    </font>
    <font>
      <b/>
      <sz val="9"/>
      <color rgb="FFFF0000"/>
      <name val="Times New Roman"/>
      <family val="1"/>
    </font>
    <font>
      <sz val="11"/>
      <color rgb="FF000000"/>
      <name val="Century"/>
      <family val="1"/>
    </font>
    <font>
      <sz val="11"/>
      <color rgb="FF000000"/>
      <name val="ＭＳ 明朝"/>
      <family val="1"/>
      <charset val="128"/>
    </font>
    <font>
      <b/>
      <sz val="8"/>
      <color rgb="FFFF0000"/>
      <name val="ＭＳ 明朝"/>
      <family val="1"/>
      <charset val="128"/>
    </font>
    <font>
      <sz val="11"/>
      <color theme="1"/>
      <name val="游ゴシック"/>
      <family val="3"/>
      <charset val="128"/>
    </font>
    <font>
      <sz val="10"/>
      <color rgb="FF000000"/>
      <name val="Times New Roman"/>
      <family val="1"/>
    </font>
    <font>
      <sz val="10"/>
      <color rgb="FF000000"/>
      <name val="Century"/>
      <family val="1"/>
      <charset val="128"/>
    </font>
    <font>
      <sz val="10.5"/>
      <color rgb="FF000000"/>
      <name val="Century"/>
      <family val="1"/>
      <charset val="128"/>
    </font>
    <font>
      <sz val="10.5"/>
      <color rgb="FF000000"/>
      <name val="游ゴシック"/>
      <family val="1"/>
      <charset val="128"/>
    </font>
    <font>
      <b/>
      <sz val="10.5"/>
      <color theme="1"/>
      <name val="ＭＳ ゴシック"/>
      <family val="3"/>
      <charset val="128"/>
    </font>
    <font>
      <sz val="10"/>
      <color theme="1"/>
      <name val="Century"/>
      <family val="1"/>
    </font>
    <font>
      <sz val="18"/>
      <color rgb="FF000000"/>
      <name val="Century"/>
      <family val="1"/>
    </font>
    <font>
      <sz val="17"/>
      <color rgb="FF000000"/>
      <name val="ＭＳ Ｐゴシック"/>
      <family val="3"/>
      <charset val="128"/>
    </font>
    <font>
      <u/>
      <sz val="10"/>
      <color rgb="FF000000"/>
      <name val="Times New Roman"/>
      <family val="1"/>
    </font>
    <font>
      <b/>
      <sz val="9"/>
      <color rgb="FFFF0000"/>
      <name val="Century"/>
      <family val="1"/>
    </font>
    <font>
      <sz val="9"/>
      <color rgb="FF000000"/>
      <name val="Century"/>
      <family val="1"/>
    </font>
    <font>
      <sz val="9"/>
      <color theme="1"/>
      <name val="Century"/>
      <family val="1"/>
    </font>
    <font>
      <b/>
      <sz val="9"/>
      <color rgb="FF2F5496"/>
      <name val="Century"/>
      <family val="1"/>
    </font>
    <font>
      <sz val="10.5"/>
      <color theme="1"/>
      <name val="Century"/>
      <family val="1"/>
    </font>
    <font>
      <sz val="10.5"/>
      <color theme="1"/>
      <name val="ＭＳ ゴシック"/>
      <family val="3"/>
      <charset val="128"/>
    </font>
    <font>
      <b/>
      <sz val="10.5"/>
      <color theme="1"/>
      <name val="Century"/>
      <family val="1"/>
    </font>
    <font>
      <sz val="20"/>
      <name val="ＭＳ Ｐゴシック"/>
      <family val="3"/>
      <charset val="128"/>
    </font>
    <font>
      <b/>
      <sz val="24"/>
      <name val="Meiryo UI"/>
      <family val="3"/>
      <charset val="128"/>
    </font>
    <font>
      <b/>
      <sz val="28"/>
      <name val="Meiryo UI"/>
      <family val="3"/>
      <charset val="128"/>
    </font>
    <font>
      <sz val="18"/>
      <name val="Meiryo UI"/>
      <family val="3"/>
      <charset val="128"/>
    </font>
    <font>
      <b/>
      <sz val="12"/>
      <color rgb="FF0070C0"/>
      <name val="Meiryo UI"/>
      <family val="3"/>
      <charset val="128"/>
    </font>
    <font>
      <sz val="12"/>
      <color rgb="FF0070C0"/>
      <name val="Meiryo UI"/>
      <family val="3"/>
      <charset val="128"/>
    </font>
    <font>
      <sz val="11"/>
      <name val="Meiryo UI"/>
      <family val="3"/>
      <charset val="128"/>
    </font>
    <font>
      <sz val="12"/>
      <name val="Meiryo UI"/>
      <family val="3"/>
      <charset val="128"/>
    </font>
    <font>
      <sz val="10"/>
      <name val="Meiryo UI"/>
      <family val="3"/>
      <charset val="128"/>
    </font>
    <font>
      <sz val="9"/>
      <name val="Meiryo UI"/>
      <family val="3"/>
      <charset val="128"/>
    </font>
    <font>
      <vertAlign val="superscript"/>
      <sz val="12"/>
      <name val="Meiryo UI"/>
      <family val="3"/>
      <charset val="128"/>
    </font>
    <font>
      <b/>
      <sz val="22"/>
      <name val="Meiryo UI"/>
      <family val="3"/>
      <charset val="128"/>
    </font>
    <font>
      <sz val="16"/>
      <name val="Meiryo UI"/>
      <family val="3"/>
      <charset val="128"/>
    </font>
    <font>
      <b/>
      <sz val="18"/>
      <name val="Meiryo UI"/>
      <family val="3"/>
      <charset val="128"/>
    </font>
    <font>
      <b/>
      <u/>
      <sz val="14"/>
      <name val="HG丸ｺﾞｼｯｸM-PRO"/>
      <family val="3"/>
      <charset val="128"/>
    </font>
    <font>
      <sz val="11"/>
      <name val="HG丸ｺﾞｼｯｸM-PRO"/>
      <family val="3"/>
      <charset val="128"/>
    </font>
    <font>
      <sz val="10"/>
      <name val="HG丸ｺﾞｼｯｸM-PRO"/>
      <family val="3"/>
      <charset val="128"/>
    </font>
    <font>
      <sz val="13"/>
      <name val="HG丸ｺﾞｼｯｸM-PRO"/>
      <family val="3"/>
      <charset val="128"/>
    </font>
    <font>
      <sz val="6"/>
      <name val="游ゴシック"/>
      <family val="3"/>
      <charset val="128"/>
      <scheme val="minor"/>
    </font>
    <font>
      <sz val="14"/>
      <name val="HG丸ｺﾞｼｯｸM-PRO"/>
      <family val="3"/>
      <charset val="128"/>
    </font>
    <font>
      <sz val="12"/>
      <name val="HGｺﾞｼｯｸM"/>
      <family val="3"/>
      <charset val="128"/>
    </font>
    <font>
      <b/>
      <sz val="12"/>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9"/>
      <name val="HGｺﾞｼｯｸM"/>
      <family val="3"/>
      <charset val="128"/>
    </font>
    <font>
      <sz val="10"/>
      <name val="HGｺﾞｼｯｸM"/>
      <family val="3"/>
      <charset val="128"/>
    </font>
    <font>
      <sz val="11"/>
      <name val="HGｺﾞｼｯｸM"/>
      <family val="3"/>
      <charset val="128"/>
    </font>
    <font>
      <sz val="12"/>
      <name val="HG丸ｺﾞｼｯｸM-PRO"/>
      <family val="3"/>
      <charset val="128"/>
    </font>
    <font>
      <sz val="11"/>
      <color theme="1"/>
      <name val="游ゴシック"/>
      <family val="3"/>
      <charset val="128"/>
      <scheme val="minor"/>
    </font>
    <font>
      <sz val="11"/>
      <color rgb="FFFF0000"/>
      <name val="ＭＳ Ｐゴシック"/>
      <family val="3"/>
      <charset val="128"/>
    </font>
    <font>
      <b/>
      <sz val="16"/>
      <name val="HG丸ｺﾞｼｯｸM-PRO"/>
      <family val="3"/>
      <charset val="128"/>
    </font>
    <font>
      <sz val="22"/>
      <name val="HGS創英角ｺﾞｼｯｸUB"/>
      <family val="3"/>
      <charset val="128"/>
    </font>
    <font>
      <sz val="18"/>
      <name val="HG丸ｺﾞｼｯｸM-PRO"/>
      <family val="3"/>
      <charset val="128"/>
    </font>
    <font>
      <sz val="11"/>
      <color theme="1"/>
      <name val="游ゴシック"/>
      <family val="2"/>
      <scheme val="minor"/>
    </font>
    <font>
      <b/>
      <u/>
      <sz val="20"/>
      <name val="HG丸ｺﾞｼｯｸM-PRO"/>
      <family val="3"/>
      <charset val="128"/>
    </font>
    <font>
      <b/>
      <sz val="20"/>
      <name val="HG丸ｺﾞｼｯｸM-PRO"/>
      <family val="3"/>
      <charset val="128"/>
    </font>
    <font>
      <sz val="16"/>
      <name val="HG丸ｺﾞｼｯｸM-PRO"/>
      <family val="3"/>
      <charset val="128"/>
    </font>
    <font>
      <b/>
      <u/>
      <sz val="16"/>
      <name val="HG丸ｺﾞｼｯｸM-PRO"/>
      <family val="3"/>
      <charset val="128"/>
    </font>
    <font>
      <b/>
      <u/>
      <sz val="18"/>
      <name val="HG丸ｺﾞｼｯｸM-PRO"/>
      <family val="3"/>
      <charset val="128"/>
    </font>
    <font>
      <b/>
      <sz val="11"/>
      <name val="HG丸ｺﾞｼｯｸM-PRO"/>
      <family val="3"/>
      <charset val="128"/>
    </font>
    <font>
      <b/>
      <sz val="14"/>
      <name val="HG丸ｺﾞｼｯｸM-PRO"/>
      <family val="3"/>
      <charset val="128"/>
    </font>
    <font>
      <sz val="9"/>
      <name val="HG丸ｺﾞｼｯｸM-PRO"/>
      <family val="3"/>
      <charset val="128"/>
    </font>
    <font>
      <b/>
      <sz val="8"/>
      <name val="Meiryo UI"/>
      <family val="3"/>
      <charset val="128"/>
    </font>
    <font>
      <b/>
      <sz val="48"/>
      <name val="Meiryo UI"/>
      <family val="3"/>
      <charset val="128"/>
    </font>
    <font>
      <b/>
      <sz val="36"/>
      <name val="HG丸ｺﾞｼｯｸM-PRO"/>
      <family val="3"/>
      <charset val="128"/>
    </font>
    <font>
      <b/>
      <sz val="22"/>
      <name val="HG丸ｺﾞｼｯｸM-PRO"/>
      <family val="3"/>
      <charset val="128"/>
    </font>
    <font>
      <sz val="22"/>
      <name val="ＭＳ Ｐゴシック"/>
      <family val="3"/>
      <charset val="128"/>
    </font>
    <font>
      <b/>
      <sz val="24"/>
      <name val="HG丸ｺﾞｼｯｸM-PRO"/>
      <family val="3"/>
      <charset val="128"/>
    </font>
    <font>
      <b/>
      <sz val="30"/>
      <name val="HG丸ｺﾞｼｯｸM-PRO"/>
      <family val="3"/>
      <charset val="128"/>
    </font>
    <font>
      <sz val="24"/>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b/>
      <sz val="11"/>
      <color rgb="FF000000"/>
      <name val="ＭＳ 明朝"/>
      <family val="1"/>
      <charset val="128"/>
    </font>
    <font>
      <sz val="11"/>
      <color rgb="FFFF0000"/>
      <name val="ＭＳ 明朝"/>
      <family val="1"/>
      <charset val="128"/>
    </font>
    <font>
      <b/>
      <sz val="9"/>
      <color theme="1"/>
      <name val="游ゴシック"/>
      <family val="3"/>
      <charset val="128"/>
    </font>
    <font>
      <sz val="10"/>
      <color rgb="FFFF0000"/>
      <name val="ＭＳ 明朝"/>
      <family val="1"/>
      <charset val="128"/>
    </font>
    <font>
      <sz val="11"/>
      <name val="ＭＳ 明朝"/>
      <family val="1"/>
      <charset val="128"/>
    </font>
    <font>
      <sz val="11"/>
      <color theme="1"/>
      <name val="游ゴシック"/>
      <family val="2"/>
      <charset val="128"/>
      <scheme val="minor"/>
    </font>
    <font>
      <sz val="12"/>
      <color rgb="FFFF0000"/>
      <name val="Meiryo UI"/>
      <family val="3"/>
      <charset val="128"/>
    </font>
    <font>
      <sz val="9"/>
      <color rgb="FF000000"/>
      <name val="Meiryo UI"/>
      <family val="3"/>
      <charset val="128"/>
    </font>
    <font>
      <b/>
      <sz val="16"/>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4"/>
      <name val="游ゴシック"/>
      <family val="3"/>
      <charset val="128"/>
      <scheme val="minor"/>
    </font>
    <font>
      <b/>
      <sz val="12"/>
      <name val="Meiryo UI"/>
      <family val="3"/>
      <charset val="128"/>
    </font>
    <font>
      <sz val="16"/>
      <color rgb="FFFF0000"/>
      <name val="Meiryo UI"/>
      <family val="3"/>
      <charset val="128"/>
    </font>
    <font>
      <b/>
      <sz val="18"/>
      <color rgb="FFFF0000"/>
      <name val="Meiryo UI"/>
      <family val="3"/>
      <charset val="128"/>
    </font>
    <font>
      <b/>
      <sz val="9"/>
      <name val="HG丸ｺﾞｼｯｸM-PRO"/>
      <family val="3"/>
      <charset val="128"/>
    </font>
    <font>
      <b/>
      <sz val="9"/>
      <name val="Segoe UI Symbol"/>
      <family val="3"/>
    </font>
    <font>
      <b/>
      <sz val="13"/>
      <name val="HG丸ｺﾞｼｯｸM-PRO"/>
      <family val="3"/>
      <charset val="128"/>
    </font>
    <font>
      <sz val="7.9"/>
      <name val="HGｺﾞｼｯｸM"/>
      <family val="3"/>
      <charset val="128"/>
    </font>
    <font>
      <sz val="8"/>
      <name val="HGｺﾞｼｯｸM"/>
      <family val="3"/>
      <charset val="128"/>
    </font>
    <font>
      <sz val="12"/>
      <name val="HGS創英角ｺﾞｼｯｸUB"/>
      <family val="3"/>
      <charset val="128"/>
    </font>
    <font>
      <b/>
      <sz val="6"/>
      <name val="ＭＳ Ｐゴシック"/>
      <family val="3"/>
      <charset val="128"/>
    </font>
    <font>
      <b/>
      <sz val="5"/>
      <name val="HG丸ｺﾞｼｯｸM-PRO"/>
      <family val="3"/>
      <charset val="128"/>
    </font>
    <font>
      <b/>
      <sz val="9"/>
      <color indexed="81"/>
      <name val="MS P ゴシック"/>
      <family val="3"/>
      <charset val="128"/>
    </font>
    <font>
      <sz val="9"/>
      <color indexed="81"/>
      <name val="MS P 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51"/>
        <bgColor indexed="64"/>
      </patternFill>
    </fill>
    <fill>
      <patternFill patternType="solid">
        <fgColor theme="0"/>
        <bgColor indexed="64"/>
      </patternFill>
    </fill>
    <fill>
      <patternFill patternType="solid">
        <fgColor rgb="FFFFC91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indexed="9"/>
        <bgColor indexed="64"/>
      </patternFill>
    </fill>
    <fill>
      <patternFill patternType="solid">
        <fgColor rgb="FFFFFFFF"/>
        <bgColor rgb="FF000000"/>
      </patternFill>
    </fill>
    <fill>
      <patternFill patternType="darkGrid"/>
    </fill>
    <fill>
      <patternFill patternType="solid">
        <fgColor rgb="FF00B0F0"/>
        <bgColor indexed="64"/>
      </patternFill>
    </fill>
    <fill>
      <patternFill patternType="solid">
        <fgColor theme="0" tint="-4.9989318521683403E-2"/>
        <bgColor indexed="64"/>
      </patternFill>
    </fill>
    <fill>
      <patternFill patternType="solid">
        <fgColor rgb="FF02EEE3"/>
        <bgColor rgb="FF000000"/>
      </patternFill>
    </fill>
    <fill>
      <patternFill patternType="mediumGray">
        <bgColor indexed="9"/>
      </patternFill>
    </fill>
  </fills>
  <borders count="1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diagonalUp="1" diagonalDown="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diagonalUp="1" diagonalDown="1">
      <left style="thin">
        <color indexed="64"/>
      </left>
      <right style="thin">
        <color indexed="64"/>
      </right>
      <top/>
      <bottom style="medium">
        <color indexed="64"/>
      </bottom>
      <diagonal style="thin">
        <color indexed="64"/>
      </diagonal>
    </border>
    <border>
      <left/>
      <right style="thin">
        <color indexed="64"/>
      </right>
      <top/>
      <bottom style="double">
        <color indexed="64"/>
      </bottom>
      <diagonal/>
    </border>
    <border>
      <left/>
      <right style="medium">
        <color indexed="64"/>
      </right>
      <top/>
      <bottom style="double">
        <color indexed="64"/>
      </bottom>
      <diagonal/>
    </border>
    <border diagonalUp="1" diagonalDown="1">
      <left style="thin">
        <color indexed="64"/>
      </left>
      <right/>
      <top style="double">
        <color indexed="64"/>
      </top>
      <bottom/>
      <diagonal style="thin">
        <color indexed="64"/>
      </diagonal>
    </border>
    <border diagonalUp="1" diagonalDown="1">
      <left/>
      <right/>
      <top style="double">
        <color indexed="64"/>
      </top>
      <bottom/>
      <diagonal style="thin">
        <color indexed="64"/>
      </diagonal>
    </border>
    <border diagonalUp="1" diagonalDown="1">
      <left/>
      <right style="thin">
        <color indexed="64"/>
      </right>
      <top style="double">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left style="thin">
        <color indexed="64"/>
      </left>
      <right style="thin">
        <color indexed="64"/>
      </right>
      <top/>
      <bottom style="medium">
        <color indexed="64"/>
      </bottom>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diagonalDown="1">
      <left/>
      <right style="medium">
        <color indexed="64"/>
      </right>
      <top style="double">
        <color indexed="64"/>
      </top>
      <bottom/>
      <diagonal style="thin">
        <color indexed="64"/>
      </diagonal>
    </border>
    <border diagonalUp="1" diagonalDown="1">
      <left/>
      <right style="medium">
        <color indexed="64"/>
      </right>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14">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93" fillId="0" borderId="0">
      <alignment vertical="center"/>
    </xf>
    <xf numFmtId="0" fontId="98" fillId="0" borderId="0"/>
    <xf numFmtId="0" fontId="7" fillId="0" borderId="0"/>
    <xf numFmtId="0" fontId="127" fillId="0" borderId="0">
      <alignment vertical="center"/>
    </xf>
    <xf numFmtId="0" fontId="7" fillId="0" borderId="0"/>
  </cellStyleXfs>
  <cellXfs count="1294">
    <xf numFmtId="0" fontId="0" fillId="0" borderId="0" xfId="0">
      <alignment vertical="center"/>
    </xf>
    <xf numFmtId="0" fontId="5" fillId="0" borderId="0" xfId="1" applyFont="1" applyAlignment="1" applyProtection="1">
      <alignment vertical="center" shrinkToFit="1"/>
      <protection locked="0"/>
    </xf>
    <xf numFmtId="56" fontId="0" fillId="0" borderId="0" xfId="2" applyNumberFormat="1" applyFont="1">
      <alignment vertical="center"/>
    </xf>
    <xf numFmtId="0" fontId="5" fillId="0" borderId="0" xfId="1" applyFont="1" applyAlignment="1" applyProtection="1">
      <alignment horizontal="center" vertical="center" shrinkToFit="1"/>
      <protection locked="0"/>
    </xf>
    <xf numFmtId="0" fontId="5" fillId="0" borderId="0" xfId="1" applyFont="1" applyAlignment="1" applyProtection="1">
      <alignment horizontal="left" vertical="center" shrinkToFit="1"/>
      <protection locked="0"/>
    </xf>
    <xf numFmtId="56" fontId="0" fillId="0" borderId="0" xfId="2" applyNumberFormat="1" applyFont="1" applyAlignment="1">
      <alignment horizontal="center" vertical="center"/>
    </xf>
    <xf numFmtId="0" fontId="7" fillId="0" borderId="0" xfId="2" applyAlignment="1">
      <alignment horizontal="center" vertical="center"/>
    </xf>
    <xf numFmtId="0" fontId="13" fillId="0" borderId="0" xfId="1" applyFont="1" applyAlignment="1" applyProtection="1">
      <alignment horizontal="center" vertical="center"/>
      <protection locked="0"/>
    </xf>
    <xf numFmtId="0" fontId="7" fillId="0" borderId="0" xfId="2" applyAlignment="1">
      <alignment horizontal="center" vertical="center" shrinkToFit="1"/>
    </xf>
    <xf numFmtId="0" fontId="11" fillId="3" borderId="14" xfId="2" applyFont="1" applyFill="1" applyBorder="1" applyAlignment="1">
      <alignment horizontal="center" vertical="center" shrinkToFit="1"/>
    </xf>
    <xf numFmtId="0" fontId="11" fillId="3" borderId="0" xfId="2" applyFont="1" applyFill="1" applyAlignment="1">
      <alignment horizontal="center" vertical="center" shrinkToFit="1"/>
    </xf>
    <xf numFmtId="0" fontId="14" fillId="2" borderId="64" xfId="2" applyFont="1" applyFill="1" applyBorder="1" applyAlignment="1">
      <alignment horizontal="center" vertical="center"/>
    </xf>
    <xf numFmtId="0" fontId="6" fillId="3" borderId="14" xfId="2" applyFont="1" applyFill="1" applyBorder="1" applyAlignment="1">
      <alignment vertical="center" textRotation="255" shrinkToFit="1"/>
    </xf>
    <xf numFmtId="0" fontId="7" fillId="0" borderId="0" xfId="3" applyAlignment="1">
      <alignment horizontal="center" vertical="center" shrinkToFit="1"/>
    </xf>
    <xf numFmtId="0" fontId="7" fillId="0" borderId="0" xfId="3" applyAlignment="1" applyProtection="1">
      <alignment horizontal="center" vertical="center" shrinkToFit="1"/>
      <protection locked="0"/>
    </xf>
    <xf numFmtId="0" fontId="0" fillId="0" borderId="0" xfId="2" applyFont="1" applyAlignment="1">
      <alignment horizontal="center" vertical="center" shrinkToFit="1"/>
    </xf>
    <xf numFmtId="0" fontId="11" fillId="0" borderId="0" xfId="1" applyFont="1" applyProtection="1">
      <alignment vertical="center"/>
      <protection locked="0"/>
    </xf>
    <xf numFmtId="0" fontId="11" fillId="0" borderId="0" xfId="2" applyFont="1" applyAlignment="1">
      <alignment horizontal="center"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11" fillId="0" borderId="13" xfId="2" applyFont="1" applyBorder="1" applyAlignment="1" applyProtection="1">
      <alignment vertical="center" shrinkToFit="1"/>
      <protection locked="0"/>
    </xf>
    <xf numFmtId="0" fontId="9" fillId="0" borderId="69" xfId="2" applyFont="1" applyBorder="1" applyAlignment="1" applyProtection="1">
      <alignment vertical="center" shrinkToFit="1"/>
      <protection locked="0"/>
    </xf>
    <xf numFmtId="0" fontId="9" fillId="0" borderId="70" xfId="2" applyFont="1" applyBorder="1" applyAlignment="1" applyProtection="1">
      <alignment vertical="center" shrinkToFit="1"/>
      <protection locked="0"/>
    </xf>
    <xf numFmtId="0" fontId="9" fillId="0" borderId="71" xfId="2" applyFont="1" applyBorder="1" applyAlignment="1" applyProtection="1">
      <alignment vertical="center" shrinkToFit="1"/>
      <protection locked="0"/>
    </xf>
    <xf numFmtId="0" fontId="16" fillId="5" borderId="73" xfId="2" applyFont="1" applyFill="1" applyBorder="1" applyAlignment="1" applyProtection="1">
      <alignment horizontal="center" vertical="center" shrinkToFit="1"/>
      <protection locked="0"/>
    </xf>
    <xf numFmtId="0" fontId="11" fillId="5" borderId="74" xfId="2" applyFont="1" applyFill="1" applyBorder="1" applyAlignment="1" applyProtection="1">
      <alignment vertical="center" shrinkToFit="1"/>
      <protection locked="0"/>
    </xf>
    <xf numFmtId="0" fontId="9" fillId="0" borderId="89" xfId="2" applyFont="1" applyBorder="1" applyAlignment="1" applyProtection="1">
      <alignment vertical="center" shrinkToFit="1"/>
      <protection locked="0"/>
    </xf>
    <xf numFmtId="0" fontId="9" fillId="0" borderId="90" xfId="2" applyFont="1" applyBorder="1" applyAlignment="1" applyProtection="1">
      <alignment vertical="center" shrinkToFit="1"/>
      <protection locked="0"/>
    </xf>
    <xf numFmtId="0" fontId="9" fillId="0" borderId="91" xfId="2" applyFont="1" applyBorder="1" applyAlignment="1" applyProtection="1">
      <alignment vertical="center" shrinkToFit="1"/>
      <protection locked="0"/>
    </xf>
    <xf numFmtId="0" fontId="16" fillId="5" borderId="77" xfId="2" applyFont="1" applyFill="1" applyBorder="1" applyAlignment="1" applyProtection="1">
      <alignment horizontal="center" vertical="center" shrinkToFit="1"/>
      <protection locked="0"/>
    </xf>
    <xf numFmtId="0" fontId="11" fillId="5" borderId="82" xfId="2" applyFont="1" applyFill="1" applyBorder="1" applyAlignment="1" applyProtection="1">
      <alignment vertical="center" shrinkToFit="1"/>
      <protection locked="0"/>
    </xf>
    <xf numFmtId="0" fontId="9" fillId="0" borderId="92" xfId="2" applyFont="1" applyBorder="1" applyAlignment="1" applyProtection="1">
      <alignment vertical="center" shrinkToFit="1"/>
      <protection locked="0"/>
    </xf>
    <xf numFmtId="0" fontId="9" fillId="0" borderId="93" xfId="2" applyFont="1" applyBorder="1" applyAlignment="1" applyProtection="1">
      <alignment vertical="center" shrinkToFit="1"/>
      <protection locked="0"/>
    </xf>
    <xf numFmtId="0" fontId="9" fillId="0" borderId="94" xfId="2" applyFont="1" applyBorder="1" applyAlignment="1" applyProtection="1">
      <alignment vertical="center" shrinkToFit="1"/>
      <protection locked="0"/>
    </xf>
    <xf numFmtId="0" fontId="16" fillId="5" borderId="67" xfId="2" applyFont="1" applyFill="1" applyBorder="1" applyAlignment="1" applyProtection="1">
      <alignment horizontal="center" vertical="center" shrinkToFit="1"/>
      <protection locked="0"/>
    </xf>
    <xf numFmtId="0" fontId="11" fillId="5" borderId="13" xfId="2" applyFont="1" applyFill="1" applyBorder="1" applyAlignment="1" applyProtection="1">
      <alignment vertical="center" shrinkToFit="1"/>
      <protection locked="0"/>
    </xf>
    <xf numFmtId="0" fontId="11" fillId="0" borderId="83" xfId="2" applyFont="1" applyBorder="1" applyAlignment="1" applyProtection="1">
      <alignment horizontal="center" vertical="center" shrinkToFit="1"/>
      <protection locked="0"/>
    </xf>
    <xf numFmtId="0" fontId="9" fillId="0" borderId="95" xfId="2" applyFont="1" applyBorder="1" applyAlignment="1" applyProtection="1">
      <alignment vertical="center" shrinkToFit="1"/>
      <protection locked="0"/>
    </xf>
    <xf numFmtId="0" fontId="9" fillId="0" borderId="96" xfId="2" applyFont="1" applyBorder="1" applyAlignment="1" applyProtection="1">
      <alignment vertical="center" shrinkToFit="1"/>
      <protection locked="0"/>
    </xf>
    <xf numFmtId="0" fontId="9" fillId="0" borderId="97" xfId="2" applyFont="1" applyBorder="1" applyAlignment="1" applyProtection="1">
      <alignment vertical="center" shrinkToFit="1"/>
      <protection locked="0"/>
    </xf>
    <xf numFmtId="0" fontId="11" fillId="0" borderId="84" xfId="2" applyFont="1" applyBorder="1" applyAlignment="1" applyProtection="1">
      <alignment horizontal="center" vertical="center" shrinkToFit="1"/>
      <protection locked="0"/>
    </xf>
    <xf numFmtId="0" fontId="9" fillId="0" borderId="98" xfId="2" applyFont="1" applyBorder="1" applyAlignment="1" applyProtection="1">
      <alignment vertical="center" shrinkToFit="1"/>
      <protection locked="0"/>
    </xf>
    <xf numFmtId="0" fontId="9" fillId="0" borderId="99" xfId="2" applyFont="1" applyBorder="1" applyAlignment="1" applyProtection="1">
      <alignment vertical="center" shrinkToFit="1"/>
      <protection locked="0"/>
    </xf>
    <xf numFmtId="0" fontId="9" fillId="0" borderId="100" xfId="2" applyFont="1" applyBorder="1" applyAlignment="1" applyProtection="1">
      <alignment vertical="center" shrinkToFit="1"/>
      <protection locked="0"/>
    </xf>
    <xf numFmtId="0" fontId="10" fillId="0" borderId="88" xfId="1" applyFont="1" applyBorder="1" applyAlignment="1" applyProtection="1">
      <alignment horizontal="center" vertical="center"/>
      <protection locked="0"/>
    </xf>
    <xf numFmtId="0" fontId="7" fillId="0" borderId="88" xfId="2" applyBorder="1" applyAlignment="1">
      <alignment horizontal="center" vertical="center"/>
    </xf>
    <xf numFmtId="0" fontId="7" fillId="0" borderId="0" xfId="2" applyAlignment="1">
      <alignment horizontal="left" vertical="center"/>
    </xf>
    <xf numFmtId="0" fontId="0" fillId="0" borderId="0" xfId="0" applyFill="1" applyAlignment="1">
      <alignment vertical="center"/>
    </xf>
    <xf numFmtId="0" fontId="10" fillId="0" borderId="88" xfId="1" applyFont="1" applyBorder="1" applyAlignment="1" applyProtection="1">
      <alignment horizontal="center" vertical="center"/>
    </xf>
    <xf numFmtId="0" fontId="7" fillId="0" borderId="88" xfId="1" applyFont="1" applyBorder="1" applyAlignment="1" applyProtection="1">
      <alignment horizontal="center" vertical="center"/>
    </xf>
    <xf numFmtId="0" fontId="0" fillId="0" borderId="88" xfId="0" applyBorder="1" applyAlignment="1">
      <alignment horizontal="center" vertical="center"/>
    </xf>
    <xf numFmtId="49" fontId="0" fillId="0" borderId="36" xfId="0" applyNumberFormat="1" applyBorder="1">
      <alignment vertical="center"/>
    </xf>
    <xf numFmtId="0" fontId="0" fillId="0" borderId="34" xfId="0" applyBorder="1" applyAlignment="1">
      <alignment horizontal="center" vertical="center"/>
    </xf>
    <xf numFmtId="49" fontId="0" fillId="0" borderId="34" xfId="0" applyNumberFormat="1" applyBorder="1" applyAlignment="1">
      <alignment horizontal="center" vertical="center"/>
    </xf>
    <xf numFmtId="0" fontId="0" fillId="0" borderId="0" xfId="0" applyFill="1">
      <alignment vertical="center"/>
    </xf>
    <xf numFmtId="0" fontId="11" fillId="3" borderId="0" xfId="2" applyFont="1" applyFill="1" applyBorder="1" applyAlignment="1">
      <alignment horizontal="center" vertical="center" shrinkToFit="1"/>
    </xf>
    <xf numFmtId="0" fontId="16" fillId="0" borderId="81" xfId="2" applyFont="1" applyBorder="1" applyAlignment="1" applyProtection="1">
      <alignment horizontal="center" vertical="center" shrinkToFit="1"/>
      <protection locked="0"/>
    </xf>
    <xf numFmtId="0" fontId="7" fillId="0" borderId="0" xfId="2" applyBorder="1" applyAlignment="1">
      <alignment horizontal="center" vertical="center"/>
    </xf>
    <xf numFmtId="0" fontId="7" fillId="0" borderId="35" xfId="2" applyBorder="1" applyAlignment="1">
      <alignment horizontal="center" vertical="center"/>
    </xf>
    <xf numFmtId="0" fontId="5" fillId="6" borderId="23" xfId="2" applyFont="1" applyFill="1" applyBorder="1">
      <alignment vertical="center"/>
    </xf>
    <xf numFmtId="0" fontId="10" fillId="0" borderId="14" xfId="1" applyFont="1" applyBorder="1" applyAlignment="1" applyProtection="1">
      <alignment vertical="center"/>
      <protection locked="0"/>
    </xf>
    <xf numFmtId="0" fontId="10" fillId="0" borderId="0" xfId="1" applyFont="1" applyBorder="1" applyAlignment="1" applyProtection="1">
      <alignment vertical="center"/>
      <protection locked="0"/>
    </xf>
    <xf numFmtId="0" fontId="5" fillId="0" borderId="88" xfId="1" applyFont="1" applyBorder="1" applyAlignment="1" applyProtection="1">
      <alignment horizontal="center" vertical="center"/>
      <protection locked="0"/>
    </xf>
    <xf numFmtId="0" fontId="5" fillId="5" borderId="88" xfId="1" applyFont="1" applyFill="1" applyBorder="1" applyAlignment="1" applyProtection="1">
      <alignment horizontal="center" vertical="center"/>
      <protection locked="0"/>
    </xf>
    <xf numFmtId="0" fontId="11" fillId="0" borderId="65" xfId="2" applyNumberFormat="1" applyFont="1" applyBorder="1" applyAlignment="1" applyProtection="1">
      <alignment horizontal="center" vertical="center" shrinkToFit="1"/>
      <protection locked="0"/>
    </xf>
    <xf numFmtId="0" fontId="11" fillId="0" borderId="75" xfId="2" applyNumberFormat="1" applyFont="1" applyBorder="1" applyAlignment="1" applyProtection="1">
      <alignment horizontal="center" vertical="center" shrinkToFit="1"/>
      <protection locked="0"/>
    </xf>
    <xf numFmtId="0" fontId="11" fillId="0" borderId="84" xfId="2" applyNumberFormat="1" applyFont="1" applyBorder="1" applyAlignment="1" applyProtection="1">
      <alignment horizontal="center" vertical="center" shrinkToFit="1"/>
      <protection locked="0"/>
    </xf>
    <xf numFmtId="0" fontId="11" fillId="0" borderId="79" xfId="2" applyNumberFormat="1" applyFont="1" applyBorder="1" applyAlignment="1" applyProtection="1">
      <alignment horizontal="center" vertical="center" shrinkToFit="1"/>
      <protection locked="0"/>
    </xf>
    <xf numFmtId="0" fontId="11" fillId="0" borderId="83" xfId="2" applyNumberFormat="1" applyFont="1" applyBorder="1" applyAlignment="1" applyProtection="1">
      <alignment horizontal="center" vertical="center" shrinkToFit="1"/>
      <protection locked="0"/>
    </xf>
    <xf numFmtId="0" fontId="14" fillId="2" borderId="103" xfId="2" applyFont="1" applyFill="1" applyBorder="1" applyAlignment="1">
      <alignment horizontal="center" vertical="center"/>
    </xf>
    <xf numFmtId="0" fontId="11" fillId="0" borderId="72" xfId="2" applyNumberFormat="1" applyFont="1" applyBorder="1" applyAlignment="1" applyProtection="1">
      <alignment horizontal="center" vertical="center" shrinkToFit="1"/>
      <protection locked="0"/>
    </xf>
    <xf numFmtId="0" fontId="11" fillId="0" borderId="85" xfId="2" applyNumberFormat="1" applyFont="1" applyBorder="1" applyAlignment="1" applyProtection="1">
      <alignment horizontal="center" vertical="center" shrinkToFit="1"/>
      <protection locked="0"/>
    </xf>
    <xf numFmtId="0" fontId="11" fillId="0" borderId="66" xfId="2" applyNumberFormat="1" applyFont="1" applyBorder="1" applyAlignment="1" applyProtection="1">
      <alignment horizontal="center" vertical="center" shrinkToFit="1"/>
      <protection locked="0"/>
    </xf>
    <xf numFmtId="0" fontId="11" fillId="0" borderId="76" xfId="2" applyNumberFormat="1" applyFont="1" applyBorder="1" applyAlignment="1" applyProtection="1">
      <alignment horizontal="center" vertical="center" shrinkToFit="1"/>
      <protection locked="0"/>
    </xf>
    <xf numFmtId="0" fontId="11" fillId="0" borderId="80" xfId="2" applyNumberFormat="1" applyFont="1" applyBorder="1" applyAlignment="1" applyProtection="1">
      <alignment horizontal="center" vertical="center" shrinkToFit="1"/>
      <protection locked="0"/>
    </xf>
    <xf numFmtId="0" fontId="14" fillId="2" borderId="62" xfId="2" applyFont="1" applyFill="1" applyBorder="1" applyAlignment="1">
      <alignment horizontal="center" vertical="center"/>
    </xf>
    <xf numFmtId="0" fontId="11" fillId="0" borderId="74" xfId="2" applyNumberFormat="1" applyFont="1" applyBorder="1" applyAlignment="1" applyProtection="1">
      <alignment horizontal="center" vertical="center" shrinkToFit="1"/>
      <protection locked="0"/>
    </xf>
    <xf numFmtId="0" fontId="11" fillId="0" borderId="87" xfId="2" applyNumberFormat="1" applyFont="1" applyBorder="1" applyAlignment="1" applyProtection="1">
      <alignment horizontal="center" vertical="center" shrinkToFit="1"/>
      <protection locked="0"/>
    </xf>
    <xf numFmtId="0" fontId="11" fillId="0" borderId="68" xfId="2" applyNumberFormat="1" applyFont="1" applyBorder="1" applyAlignment="1" applyProtection="1">
      <alignment horizontal="center" vertical="center" shrinkToFit="1"/>
      <protection locked="0"/>
    </xf>
    <xf numFmtId="0" fontId="11" fillId="0" borderId="78" xfId="2" applyNumberFormat="1" applyFont="1" applyBorder="1" applyAlignment="1" applyProtection="1">
      <alignment horizontal="center" vertical="center" shrinkToFit="1"/>
      <protection locked="0"/>
    </xf>
    <xf numFmtId="0" fontId="11" fillId="0" borderId="82" xfId="2" applyNumberFormat="1" applyFont="1" applyBorder="1" applyAlignment="1" applyProtection="1">
      <alignment horizontal="center" vertical="center" shrinkToFit="1"/>
      <protection locked="0"/>
    </xf>
    <xf numFmtId="0" fontId="14" fillId="2" borderId="106" xfId="2" applyFont="1" applyFill="1" applyBorder="1" applyAlignment="1">
      <alignment horizontal="center" vertical="center"/>
    </xf>
    <xf numFmtId="0" fontId="14" fillId="2" borderId="107" xfId="2" applyFont="1" applyFill="1" applyBorder="1" applyAlignment="1">
      <alignment horizontal="center" vertical="center"/>
    </xf>
    <xf numFmtId="0" fontId="11" fillId="0" borderId="108" xfId="2" applyNumberFormat="1" applyFont="1" applyBorder="1" applyAlignment="1" applyProtection="1">
      <alignment horizontal="center" vertical="center" shrinkToFit="1"/>
      <protection locked="0"/>
    </xf>
    <xf numFmtId="0" fontId="11" fillId="0" borderId="109" xfId="2" applyNumberFormat="1" applyFont="1" applyBorder="1" applyAlignment="1" applyProtection="1">
      <alignment horizontal="center" vertical="center" shrinkToFit="1"/>
      <protection locked="0"/>
    </xf>
    <xf numFmtId="0" fontId="11" fillId="0" borderId="110" xfId="2" applyNumberFormat="1" applyFont="1" applyBorder="1" applyAlignment="1" applyProtection="1">
      <alignment horizontal="center" vertical="center" shrinkToFit="1"/>
      <protection locked="0"/>
    </xf>
    <xf numFmtId="0" fontId="11" fillId="0" borderId="111" xfId="2" applyNumberFormat="1" applyFont="1" applyBorder="1" applyAlignment="1" applyProtection="1">
      <alignment horizontal="center" vertical="center" shrinkToFit="1"/>
      <protection locked="0"/>
    </xf>
    <xf numFmtId="0" fontId="11" fillId="0" borderId="112" xfId="2" applyNumberFormat="1" applyFont="1" applyBorder="1" applyAlignment="1" applyProtection="1">
      <alignment horizontal="center" vertical="center" shrinkToFit="1"/>
      <protection locked="0"/>
    </xf>
    <xf numFmtId="0" fontId="11" fillId="0" borderId="113" xfId="2" applyNumberFormat="1" applyFont="1" applyBorder="1" applyAlignment="1" applyProtection="1">
      <alignment horizontal="center" vertical="center" shrinkToFit="1"/>
      <protection locked="0"/>
    </xf>
    <xf numFmtId="0" fontId="11" fillId="0" borderId="114" xfId="2" applyNumberFormat="1" applyFont="1" applyBorder="1" applyAlignment="1" applyProtection="1">
      <alignment horizontal="center" vertical="center" shrinkToFit="1"/>
      <protection locked="0"/>
    </xf>
    <xf numFmtId="0" fontId="11" fillId="0" borderId="115" xfId="2" applyNumberFormat="1" applyFont="1" applyBorder="1" applyAlignment="1" applyProtection="1">
      <alignment horizontal="center" vertical="center" shrinkToFit="1"/>
      <protection locked="0"/>
    </xf>
    <xf numFmtId="0" fontId="11" fillId="0" borderId="116" xfId="2" applyNumberFormat="1" applyFont="1" applyBorder="1" applyAlignment="1" applyProtection="1">
      <alignment horizontal="center" vertical="center" shrinkToFit="1"/>
      <protection locked="0"/>
    </xf>
    <xf numFmtId="0" fontId="11" fillId="0" borderId="117" xfId="2" applyNumberFormat="1" applyFont="1" applyBorder="1" applyAlignment="1" applyProtection="1">
      <alignment horizontal="center" vertical="center" shrinkToFit="1"/>
      <protection locked="0"/>
    </xf>
    <xf numFmtId="0" fontId="11" fillId="0" borderId="75" xfId="2" applyFont="1" applyBorder="1" applyAlignment="1" applyProtection="1">
      <alignment horizontal="center" vertical="center" shrinkToFit="1"/>
      <protection locked="0"/>
    </xf>
    <xf numFmtId="0" fontId="11" fillId="0" borderId="79" xfId="2" applyFont="1" applyBorder="1" applyAlignment="1" applyProtection="1">
      <alignment horizontal="center" vertical="center" shrinkToFit="1"/>
      <protection locked="0"/>
    </xf>
    <xf numFmtId="0" fontId="11" fillId="0" borderId="65" xfId="2" applyFont="1" applyBorder="1" applyAlignment="1" applyProtection="1">
      <alignment horizontal="center" vertical="center" shrinkToFit="1"/>
      <protection locked="0"/>
    </xf>
    <xf numFmtId="0" fontId="7" fillId="0" borderId="0" xfId="2" applyAlignment="1">
      <alignment horizontal="center"/>
    </xf>
    <xf numFmtId="0" fontId="19" fillId="0" borderId="0" xfId="1" applyFont="1" applyAlignment="1" applyProtection="1">
      <protection locked="0"/>
    </xf>
    <xf numFmtId="0" fontId="9" fillId="0" borderId="0" xfId="2" applyFont="1" applyAlignment="1">
      <alignment horizontal="center"/>
    </xf>
    <xf numFmtId="0" fontId="8" fillId="0" borderId="0" xfId="1" applyFont="1" applyAlignment="1" applyProtection="1">
      <protection locked="0"/>
    </xf>
    <xf numFmtId="0" fontId="10" fillId="0" borderId="0" xfId="1" applyFont="1" applyAlignment="1" applyProtection="1">
      <protection locked="0"/>
    </xf>
    <xf numFmtId="0" fontId="7" fillId="0" borderId="0" xfId="2" applyAlignment="1">
      <alignment horizontal="left"/>
    </xf>
    <xf numFmtId="0" fontId="27" fillId="0" borderId="0" xfId="1" applyFont="1" applyProtection="1">
      <alignment vertical="center"/>
      <protection locked="0"/>
    </xf>
    <xf numFmtId="0" fontId="6" fillId="0" borderId="0" xfId="1" applyFont="1" applyAlignment="1" applyProtection="1">
      <alignment horizontal="center" vertical="center"/>
      <protection locked="0"/>
    </xf>
    <xf numFmtId="0" fontId="10" fillId="0" borderId="0" xfId="1" applyFont="1" applyProtection="1">
      <alignment vertical="center"/>
      <protection locked="0"/>
    </xf>
    <xf numFmtId="0" fontId="10" fillId="0" borderId="0" xfId="2" applyFont="1" applyAlignment="1">
      <alignment horizontal="left" vertical="center"/>
    </xf>
    <xf numFmtId="179" fontId="0" fillId="0" borderId="0" xfId="0" applyNumberFormat="1">
      <alignment vertical="center"/>
    </xf>
    <xf numFmtId="179" fontId="0" fillId="0" borderId="88" xfId="0" applyNumberFormat="1" applyBorder="1" applyAlignment="1">
      <alignment horizontal="center" vertical="center"/>
    </xf>
    <xf numFmtId="179" fontId="0" fillId="0" borderId="0" xfId="0" applyNumberFormat="1" applyAlignment="1">
      <alignment horizontal="center" vertical="center"/>
    </xf>
    <xf numFmtId="179" fontId="0" fillId="0" borderId="36" xfId="0" applyNumberFormat="1" applyBorder="1" applyAlignment="1">
      <alignment horizontal="center" vertical="center"/>
    </xf>
    <xf numFmtId="179" fontId="0" fillId="0" borderId="88" xfId="0" applyNumberFormat="1" applyBorder="1" applyAlignment="1">
      <alignment horizontal="right" vertical="center"/>
    </xf>
    <xf numFmtId="179" fontId="20" fillId="0" borderId="0" xfId="0" applyNumberFormat="1" applyFont="1">
      <alignment vertical="center"/>
    </xf>
    <xf numFmtId="179" fontId="0" fillId="0" borderId="0" xfId="0" applyNumberFormat="1" applyAlignment="1">
      <alignment horizontal="right"/>
    </xf>
    <xf numFmtId="179" fontId="0" fillId="0" borderId="0" xfId="0" applyNumberFormat="1" applyProtection="1">
      <alignment vertical="center"/>
      <protection locked="0"/>
    </xf>
    <xf numFmtId="179" fontId="0" fillId="0" borderId="0" xfId="0" applyNumberFormat="1" applyAlignment="1" applyProtection="1">
      <alignment horizontal="right"/>
      <protection locked="0"/>
    </xf>
    <xf numFmtId="179" fontId="20" fillId="0" borderId="0" xfId="0" applyNumberFormat="1" applyFont="1" applyProtection="1">
      <alignment vertical="center"/>
      <protection locked="0"/>
    </xf>
    <xf numFmtId="179" fontId="0" fillId="0" borderId="88" xfId="0" applyNumberFormat="1" applyBorder="1" applyAlignment="1" applyProtection="1">
      <alignment horizontal="center" vertical="center"/>
      <protection locked="0"/>
    </xf>
    <xf numFmtId="179" fontId="0" fillId="0" borderId="88" xfId="0" applyNumberFormat="1" applyBorder="1" applyAlignment="1" applyProtection="1">
      <alignment horizontal="right" vertical="center"/>
      <protection locked="0"/>
    </xf>
    <xf numFmtId="179" fontId="0" fillId="0" borderId="36" xfId="0" applyNumberFormat="1" applyBorder="1" applyAlignment="1" applyProtection="1">
      <alignment horizontal="center" vertical="center"/>
      <protection locked="0"/>
    </xf>
    <xf numFmtId="179" fontId="0" fillId="0" borderId="0" xfId="0" applyNumberFormat="1" applyAlignment="1" applyProtection="1">
      <alignment horizontal="center" vertical="center"/>
      <protection locked="0"/>
    </xf>
    <xf numFmtId="0" fontId="31" fillId="0" borderId="0" xfId="0" applyFont="1" applyAlignment="1">
      <alignment horizontal="justify" vertical="center"/>
    </xf>
    <xf numFmtId="0" fontId="32" fillId="0" borderId="0" xfId="0" applyFont="1" applyAlignment="1">
      <alignment vertical="center" wrapText="1"/>
    </xf>
    <xf numFmtId="0" fontId="34" fillId="0" borderId="0" xfId="0" applyFont="1" applyAlignment="1"/>
    <xf numFmtId="0" fontId="0" fillId="0" borderId="0" xfId="0" applyAlignment="1"/>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justify" vertical="center"/>
    </xf>
    <xf numFmtId="0" fontId="0" fillId="0" borderId="0" xfId="0" applyAlignment="1">
      <alignment vertical="top"/>
    </xf>
    <xf numFmtId="0" fontId="30" fillId="0" borderId="0" xfId="0" applyFont="1" applyAlignment="1">
      <alignment horizontal="justify" vertical="center" wrapText="1"/>
    </xf>
    <xf numFmtId="0" fontId="40" fillId="0" borderId="41" xfId="0" applyFont="1" applyBorder="1" applyAlignment="1">
      <alignment horizontal="justify" vertical="top" wrapText="1"/>
    </xf>
    <xf numFmtId="0" fontId="40" fillId="0" borderId="18" xfId="0" applyFont="1" applyBorder="1" applyAlignment="1">
      <alignment horizontal="justify" vertical="top" wrapText="1"/>
    </xf>
    <xf numFmtId="0" fontId="49" fillId="0" borderId="31" xfId="0" applyFont="1" applyBorder="1" applyAlignment="1">
      <alignment horizontal="justify" vertical="top" wrapText="1"/>
    </xf>
    <xf numFmtId="0" fontId="53" fillId="0" borderId="0" xfId="0" applyFont="1" applyAlignment="1">
      <alignment vertical="center" wrapText="1"/>
    </xf>
    <xf numFmtId="0" fontId="54" fillId="0" borderId="0" xfId="0" applyFont="1" applyAlignment="1">
      <alignment horizontal="center" vertical="center"/>
    </xf>
    <xf numFmtId="0" fontId="52" fillId="0" borderId="0" xfId="0" applyFont="1" applyAlignment="1">
      <alignment horizontal="center" vertical="center"/>
    </xf>
    <xf numFmtId="0" fontId="57" fillId="0" borderId="0" xfId="0" applyFont="1" applyAlignment="1">
      <alignment horizontal="justify" vertical="center"/>
    </xf>
    <xf numFmtId="0" fontId="59" fillId="0" borderId="0" xfId="0" applyFont="1" applyAlignment="1">
      <alignment horizontal="justify" vertical="center"/>
    </xf>
    <xf numFmtId="0" fontId="63" fillId="0" borderId="0" xfId="0" applyFont="1" applyAlignment="1">
      <alignment horizontal="justify" vertical="center"/>
    </xf>
    <xf numFmtId="0" fontId="7" fillId="0" borderId="0" xfId="4"/>
    <xf numFmtId="0" fontId="7" fillId="0" borderId="121" xfId="4" applyBorder="1" applyAlignment="1">
      <alignment horizontal="center" vertical="center"/>
    </xf>
    <xf numFmtId="0" fontId="7" fillId="0" borderId="122" xfId="4" applyBorder="1" applyAlignment="1">
      <alignment horizontal="center" vertical="center"/>
    </xf>
    <xf numFmtId="0" fontId="7" fillId="0" borderId="2" xfId="4" applyBorder="1"/>
    <xf numFmtId="0" fontId="7" fillId="0" borderId="123" xfId="4" applyBorder="1" applyAlignment="1">
      <alignment horizontal="center" vertical="center"/>
    </xf>
    <xf numFmtId="0" fontId="7" fillId="0" borderId="4" xfId="4" applyBorder="1"/>
    <xf numFmtId="0" fontId="7" fillId="0" borderId="5" xfId="4" applyBorder="1"/>
    <xf numFmtId="0" fontId="9" fillId="0" borderId="0" xfId="4" applyFont="1" applyAlignment="1">
      <alignment horizontal="center" vertical="center" shrinkToFit="1"/>
    </xf>
    <xf numFmtId="0" fontId="7" fillId="0" borderId="124" xfId="4" applyBorder="1" applyAlignment="1">
      <alignment horizontal="center" vertical="center" shrinkToFit="1"/>
    </xf>
    <xf numFmtId="0" fontId="7" fillId="0" borderId="31" xfId="4" applyBorder="1" applyAlignment="1">
      <alignment horizontal="center" vertical="center" shrinkToFit="1"/>
    </xf>
    <xf numFmtId="0" fontId="0" fillId="0" borderId="127" xfId="4" applyFont="1" applyBorder="1" applyAlignment="1">
      <alignment horizontal="center" vertical="center" shrinkToFit="1"/>
    </xf>
    <xf numFmtId="0" fontId="7" fillId="0" borderId="0" xfId="5"/>
    <xf numFmtId="0" fontId="0" fillId="0" borderId="88" xfId="4" applyFont="1" applyBorder="1" applyAlignment="1">
      <alignment horizontal="center" vertical="center" shrinkToFit="1"/>
    </xf>
    <xf numFmtId="0" fontId="7" fillId="0" borderId="88" xfId="4" applyBorder="1" applyAlignment="1">
      <alignment horizontal="center" vertical="center" shrinkToFit="1"/>
    </xf>
    <xf numFmtId="0" fontId="7" fillId="0" borderId="0" xfId="4" applyAlignment="1">
      <alignment horizontal="center" vertical="center"/>
    </xf>
    <xf numFmtId="0" fontId="7" fillId="0" borderId="128" xfId="4" applyBorder="1" applyAlignment="1">
      <alignment horizontal="center" vertical="center"/>
    </xf>
    <xf numFmtId="0" fontId="7" fillId="0" borderId="88" xfId="4" applyBorder="1" applyAlignment="1">
      <alignment horizontal="center" vertical="center"/>
    </xf>
    <xf numFmtId="0" fontId="7" fillId="0" borderId="129" xfId="4" applyBorder="1" applyAlignment="1">
      <alignment horizontal="center" vertical="center"/>
    </xf>
    <xf numFmtId="0" fontId="7" fillId="0" borderId="64" xfId="4" applyBorder="1" applyAlignment="1">
      <alignment horizontal="center" vertical="center" shrinkToFit="1"/>
    </xf>
    <xf numFmtId="0" fontId="7" fillId="0" borderId="7" xfId="4" applyBorder="1"/>
    <xf numFmtId="0" fontId="7" fillId="0" borderId="8" xfId="4" applyBorder="1"/>
    <xf numFmtId="0" fontId="71" fillId="0" borderId="133" xfId="6" applyFont="1" applyBorder="1" applyAlignment="1">
      <alignment horizontal="left" vertical="center" indent="1"/>
    </xf>
    <xf numFmtId="0" fontId="7" fillId="0" borderId="0" xfId="3">
      <alignment vertical="center"/>
    </xf>
    <xf numFmtId="0" fontId="79" fillId="9" borderId="35" xfId="7" applyFont="1" applyFill="1" applyBorder="1" applyAlignment="1">
      <alignment horizontal="center"/>
    </xf>
    <xf numFmtId="181" fontId="79" fillId="10" borderId="0" xfId="7" applyNumberFormat="1" applyFont="1" applyFill="1"/>
    <xf numFmtId="181" fontId="83" fillId="10" borderId="35" xfId="7" applyNumberFormat="1" applyFont="1" applyFill="1" applyBorder="1" applyAlignment="1">
      <alignment horizontal="left" vertical="center"/>
    </xf>
    <xf numFmtId="0" fontId="83" fillId="10" borderId="0" xfId="7" applyFont="1" applyFill="1" applyAlignment="1">
      <alignment horizontal="left" vertical="center"/>
    </xf>
    <xf numFmtId="0" fontId="79" fillId="10" borderId="0" xfId="7" applyFont="1" applyFill="1"/>
    <xf numFmtId="0" fontId="91" fillId="10" borderId="88" xfId="7" applyFont="1" applyFill="1" applyBorder="1" applyAlignment="1">
      <alignment horizontal="center" vertical="center"/>
    </xf>
    <xf numFmtId="0" fontId="79" fillId="10" borderId="88" xfId="7" applyFont="1" applyFill="1" applyBorder="1" applyAlignment="1">
      <alignment horizontal="center" vertical="center"/>
    </xf>
    <xf numFmtId="0" fontId="79" fillId="10" borderId="34" xfId="7" applyFont="1" applyFill="1" applyBorder="1" applyAlignment="1">
      <alignment horizontal="center" vertical="center"/>
    </xf>
    <xf numFmtId="0" fontId="79" fillId="10" borderId="145" xfId="7" applyFont="1" applyFill="1" applyBorder="1" applyAlignment="1">
      <alignment horizontal="center" vertical="center"/>
    </xf>
    <xf numFmtId="0" fontId="79" fillId="10" borderId="35" xfId="7" applyFont="1" applyFill="1" applyBorder="1" applyAlignment="1">
      <alignment horizontal="center" vertical="center"/>
    </xf>
    <xf numFmtId="0" fontId="79" fillId="10" borderId="146" xfId="7" applyFont="1" applyFill="1" applyBorder="1" applyAlignment="1">
      <alignment horizontal="center" vertical="center"/>
    </xf>
    <xf numFmtId="0" fontId="79" fillId="10" borderId="147" xfId="7" applyFont="1" applyFill="1" applyBorder="1" applyAlignment="1">
      <alignment horizontal="center" vertical="center"/>
    </xf>
    <xf numFmtId="0" fontId="79" fillId="10" borderId="36" xfId="7" applyFont="1" applyFill="1" applyBorder="1" applyAlignment="1">
      <alignment horizontal="center" vertical="center"/>
    </xf>
    <xf numFmtId="0" fontId="88" fillId="10" borderId="18" xfId="7" applyFont="1" applyFill="1" applyBorder="1" applyAlignment="1">
      <alignment horizontal="center" vertical="center" wrapText="1"/>
    </xf>
    <xf numFmtId="0" fontId="88" fillId="10" borderId="88" xfId="7" applyFont="1" applyFill="1" applyBorder="1" applyAlignment="1">
      <alignment horizontal="center" vertical="center" wrapText="1"/>
    </xf>
    <xf numFmtId="0" fontId="85" fillId="10" borderId="0" xfId="7" applyFont="1" applyFill="1"/>
    <xf numFmtId="0" fontId="27" fillId="11" borderId="0" xfId="9" applyFont="1" applyFill="1">
      <alignment vertical="center"/>
    </xf>
    <xf numFmtId="0" fontId="79" fillId="5" borderId="0" xfId="7" applyFont="1" applyFill="1"/>
    <xf numFmtId="0" fontId="7" fillId="5" borderId="0" xfId="8" applyFill="1">
      <alignment vertical="center"/>
    </xf>
    <xf numFmtId="0" fontId="7" fillId="11" borderId="0" xfId="9" applyFont="1" applyFill="1">
      <alignment vertical="center"/>
    </xf>
    <xf numFmtId="0" fontId="0" fillId="5" borderId="0" xfId="8" applyFont="1" applyFill="1">
      <alignment vertical="center"/>
    </xf>
    <xf numFmtId="0" fontId="94" fillId="11" borderId="0" xfId="9" applyFont="1" applyFill="1">
      <alignment vertical="center"/>
    </xf>
    <xf numFmtId="0" fontId="94" fillId="5" borderId="0" xfId="8" applyFont="1" applyFill="1">
      <alignment vertical="center"/>
    </xf>
    <xf numFmtId="0" fontId="98" fillId="0" borderId="0" xfId="10"/>
    <xf numFmtId="0" fontId="99" fillId="10" borderId="0" xfId="7" applyFont="1" applyFill="1"/>
    <xf numFmtId="0" fontId="79" fillId="0" borderId="0" xfId="7" applyFont="1"/>
    <xf numFmtId="0" fontId="101" fillId="10" borderId="34" xfId="7" applyFont="1" applyFill="1" applyBorder="1" applyAlignment="1">
      <alignment horizontal="center" vertical="center"/>
    </xf>
    <xf numFmtId="0" fontId="102" fillId="10" borderId="0" xfId="7" applyFont="1" applyFill="1" applyAlignment="1">
      <alignment vertical="center"/>
    </xf>
    <xf numFmtId="0" fontId="104" fillId="10" borderId="130" xfId="7" applyFont="1" applyFill="1" applyBorder="1" applyAlignment="1">
      <alignment horizontal="centerContinuous"/>
    </xf>
    <xf numFmtId="0" fontId="104" fillId="10" borderId="150" xfId="7" applyFont="1" applyFill="1" applyBorder="1" applyAlignment="1">
      <alignment horizontal="centerContinuous"/>
    </xf>
    <xf numFmtId="0" fontId="79" fillId="10" borderId="34" xfId="7" applyFont="1" applyFill="1" applyBorder="1" applyAlignment="1">
      <alignment horizontal="centerContinuous"/>
    </xf>
    <xf numFmtId="0" fontId="79" fillId="10" borderId="35" xfId="7" applyFont="1" applyFill="1" applyBorder="1" applyAlignment="1">
      <alignment horizontal="centerContinuous"/>
    </xf>
    <xf numFmtId="0" fontId="79" fillId="10" borderId="36" xfId="7" applyFont="1" applyFill="1" applyBorder="1" applyAlignment="1">
      <alignment horizontal="centerContinuous"/>
    </xf>
    <xf numFmtId="0" fontId="80" fillId="10" borderId="14" xfId="7" applyFont="1" applyFill="1" applyBorder="1"/>
    <xf numFmtId="0" fontId="79" fillId="10" borderId="15" xfId="7" applyFont="1" applyFill="1" applyBorder="1"/>
    <xf numFmtId="0" fontId="79" fillId="10" borderId="0" xfId="7" applyFont="1" applyFill="1" applyAlignment="1">
      <alignment horizontal="center"/>
    </xf>
    <xf numFmtId="0" fontId="80" fillId="10" borderId="32" xfId="7" applyFont="1" applyFill="1" applyBorder="1"/>
    <xf numFmtId="0" fontId="79" fillId="10" borderId="37" xfId="7" applyFont="1" applyFill="1" applyBorder="1"/>
    <xf numFmtId="0" fontId="79" fillId="10" borderId="38" xfId="7" applyFont="1" applyFill="1" applyBorder="1"/>
    <xf numFmtId="0" fontId="79" fillId="10" borderId="42" xfId="7" applyFont="1" applyFill="1" applyBorder="1"/>
    <xf numFmtId="0" fontId="79" fillId="10" borderId="22" xfId="7" applyFont="1" applyFill="1" applyBorder="1"/>
    <xf numFmtId="0" fontId="7" fillId="0" borderId="0" xfId="7"/>
    <xf numFmtId="0" fontId="0" fillId="0" borderId="0" xfId="7" applyFont="1"/>
    <xf numFmtId="0" fontId="109" fillId="10" borderId="121" xfId="7" applyFont="1" applyFill="1" applyBorder="1" applyAlignment="1">
      <alignment horizontal="center" vertical="center"/>
    </xf>
    <xf numFmtId="0" fontId="7" fillId="0" borderId="0" xfId="7" applyAlignment="1">
      <alignment horizontal="center" vertical="center"/>
    </xf>
    <xf numFmtId="0" fontId="109" fillId="10" borderId="128" xfId="7" applyFont="1" applyFill="1" applyBorder="1" applyAlignment="1">
      <alignment horizontal="center" vertical="center"/>
    </xf>
    <xf numFmtId="181" fontId="110" fillId="10" borderId="88" xfId="7" applyNumberFormat="1" applyFont="1" applyFill="1" applyBorder="1" applyAlignment="1">
      <alignment horizontal="center" vertical="center"/>
    </xf>
    <xf numFmtId="0" fontId="23" fillId="9" borderId="133" xfId="7" applyFont="1" applyFill="1" applyBorder="1" applyAlignment="1">
      <alignment horizontal="left" vertical="top" wrapText="1"/>
    </xf>
    <xf numFmtId="0" fontId="10" fillId="9" borderId="43" xfId="7" applyFont="1" applyFill="1" applyBorder="1" applyAlignment="1">
      <alignment horizontal="left" vertical="top" wrapText="1"/>
    </xf>
    <xf numFmtId="0" fontId="8" fillId="9" borderId="21" xfId="7" applyFont="1" applyFill="1" applyBorder="1" applyAlignment="1">
      <alignment horizontal="left" vertical="center" wrapText="1"/>
    </xf>
    <xf numFmtId="0" fontId="11" fillId="9" borderId="21" xfId="7" applyFont="1" applyFill="1" applyBorder="1" applyAlignment="1">
      <alignment horizontal="left"/>
    </xf>
    <xf numFmtId="0" fontId="114" fillId="9" borderId="138" xfId="7" applyFont="1" applyFill="1" applyBorder="1" applyAlignment="1">
      <alignment horizontal="center" vertical="top"/>
    </xf>
    <xf numFmtId="0" fontId="115" fillId="9" borderId="88" xfId="7" applyFont="1" applyFill="1" applyBorder="1" applyAlignment="1">
      <alignment horizontal="left" wrapText="1"/>
    </xf>
    <xf numFmtId="0" fontId="10" fillId="9" borderId="133" xfId="7" applyFont="1" applyFill="1" applyBorder="1" applyAlignment="1">
      <alignment horizontal="left" vertical="top" wrapText="1"/>
    </xf>
    <xf numFmtId="0" fontId="109" fillId="10" borderId="129" xfId="7" applyFont="1" applyFill="1" applyBorder="1" applyAlignment="1">
      <alignment horizontal="center" vertical="center"/>
    </xf>
    <xf numFmtId="0" fontId="115" fillId="9" borderId="57" xfId="7" applyFont="1" applyFill="1" applyBorder="1" applyAlignment="1">
      <alignment horizontal="left" wrapText="1"/>
    </xf>
    <xf numFmtId="0" fontId="10" fillId="9" borderId="144" xfId="7" applyFont="1" applyFill="1" applyBorder="1" applyAlignment="1">
      <alignment horizontal="left" vertical="top" wrapText="1"/>
    </xf>
    <xf numFmtId="0" fontId="27" fillId="0" borderId="0" xfId="7" applyFont="1" applyAlignment="1">
      <alignment horizontal="center"/>
    </xf>
    <xf numFmtId="0" fontId="79" fillId="0" borderId="0" xfId="7" applyFont="1" applyAlignment="1">
      <alignment vertical="center"/>
    </xf>
    <xf numFmtId="0" fontId="79" fillId="10" borderId="0" xfId="7" applyFont="1" applyFill="1" applyAlignment="1">
      <alignment vertical="center"/>
    </xf>
    <xf numFmtId="0" fontId="79" fillId="10" borderId="34" xfId="7" applyFont="1" applyFill="1" applyBorder="1" applyAlignment="1">
      <alignment horizontal="centerContinuous" vertical="center"/>
    </xf>
    <xf numFmtId="0" fontId="79" fillId="10" borderId="35" xfId="7" applyFont="1" applyFill="1" applyBorder="1" applyAlignment="1">
      <alignment horizontal="centerContinuous" vertical="center"/>
    </xf>
    <xf numFmtId="0" fontId="79" fillId="10" borderId="36" xfId="7" applyFont="1" applyFill="1" applyBorder="1" applyAlignment="1">
      <alignment horizontal="centerContinuous" vertical="center"/>
    </xf>
    <xf numFmtId="0" fontId="79" fillId="10" borderId="34" xfId="7" applyFont="1" applyFill="1" applyBorder="1" applyAlignment="1">
      <alignment vertical="center" wrapText="1"/>
    </xf>
    <xf numFmtId="0" fontId="79" fillId="10" borderId="35" xfId="7" applyFont="1" applyFill="1" applyBorder="1" applyAlignment="1">
      <alignment vertical="center" wrapText="1"/>
    </xf>
    <xf numFmtId="0" fontId="79" fillId="10" borderId="36" xfId="7" applyFont="1" applyFill="1" applyBorder="1" applyAlignment="1">
      <alignment vertical="center" wrapText="1"/>
    </xf>
    <xf numFmtId="0" fontId="83" fillId="10" borderId="0" xfId="7" applyFont="1" applyFill="1" applyAlignment="1">
      <alignment horizontal="center" vertical="center" wrapText="1"/>
    </xf>
    <xf numFmtId="0" fontId="79" fillId="10" borderId="0" xfId="7" applyFont="1" applyFill="1" applyAlignment="1">
      <alignment horizontal="left" vertical="center" wrapText="1"/>
    </xf>
    <xf numFmtId="0" fontId="80" fillId="10" borderId="0" xfId="7" applyFont="1" applyFill="1" applyAlignment="1">
      <alignment vertical="top"/>
    </xf>
    <xf numFmtId="0" fontId="104" fillId="10" borderId="0" xfId="7" applyFont="1" applyFill="1" applyAlignment="1">
      <alignment horizontal="right" vertical="top"/>
    </xf>
    <xf numFmtId="0" fontId="0" fillId="0" borderId="0" xfId="0">
      <alignment vertical="center"/>
    </xf>
    <xf numFmtId="0" fontId="0" fillId="0" borderId="0" xfId="0">
      <alignment vertical="center"/>
    </xf>
    <xf numFmtId="0" fontId="0" fillId="0" borderId="0" xfId="0" applyAlignment="1">
      <alignment vertical="center"/>
    </xf>
    <xf numFmtId="0" fontId="55" fillId="0" borderId="0" xfId="0" applyFont="1" applyBorder="1" applyAlignment="1">
      <alignment vertical="center" wrapText="1"/>
    </xf>
    <xf numFmtId="0" fontId="48" fillId="0" borderId="88" xfId="0" applyFont="1" applyBorder="1" applyAlignment="1">
      <alignment horizontal="center" vertical="center" wrapText="1"/>
    </xf>
    <xf numFmtId="0" fontId="29" fillId="0" borderId="0" xfId="0" applyFont="1" applyBorder="1" applyAlignment="1">
      <alignment vertical="center" wrapText="1"/>
    </xf>
    <xf numFmtId="0" fontId="38" fillId="0" borderId="0" xfId="0" applyFont="1" applyBorder="1" applyAlignment="1">
      <alignment vertical="center" wrapText="1"/>
    </xf>
    <xf numFmtId="0" fontId="50" fillId="0" borderId="0" xfId="0" applyFont="1" applyBorder="1" applyAlignment="1">
      <alignment vertical="center" wrapText="1"/>
    </xf>
    <xf numFmtId="0" fontId="38" fillId="0" borderId="0" xfId="0" applyFont="1" applyBorder="1" applyAlignment="1">
      <alignment vertical="top" wrapText="1"/>
    </xf>
    <xf numFmtId="0" fontId="7" fillId="0" borderId="36" xfId="4" applyBorder="1" applyAlignment="1">
      <alignment horizontal="center" vertical="center" shrinkToFit="1"/>
    </xf>
    <xf numFmtId="0" fontId="0" fillId="0" borderId="36" xfId="4" applyFont="1" applyBorder="1" applyAlignment="1">
      <alignment horizontal="center" vertical="center" shrinkToFit="1"/>
    </xf>
    <xf numFmtId="0" fontId="7" fillId="0" borderId="88" xfId="4" applyBorder="1" applyAlignment="1">
      <alignment horizontal="center" vertical="center" shrinkToFit="1"/>
    </xf>
    <xf numFmtId="0" fontId="7" fillId="0" borderId="124" xfId="4" applyBorder="1" applyAlignment="1">
      <alignment horizontal="center" vertical="center" shrinkToFit="1"/>
    </xf>
    <xf numFmtId="0" fontId="0" fillId="0" borderId="88" xfId="4" applyFont="1" applyBorder="1" applyAlignment="1">
      <alignment horizontal="center" vertical="center" shrinkToFit="1"/>
    </xf>
    <xf numFmtId="0" fontId="7" fillId="0" borderId="36" xfId="4" applyBorder="1" applyAlignment="1">
      <alignment horizontal="center" vertical="center" shrinkToFit="1"/>
    </xf>
    <xf numFmtId="0" fontId="7" fillId="0" borderId="36" xfId="4" applyBorder="1" applyAlignment="1">
      <alignment horizontal="center" vertical="center" shrinkToFit="1"/>
    </xf>
    <xf numFmtId="0" fontId="0" fillId="0" borderId="88" xfId="4" applyFont="1" applyBorder="1" applyAlignment="1">
      <alignment horizontal="center" vertical="center" shrinkToFit="1"/>
    </xf>
    <xf numFmtId="0" fontId="128" fillId="0" borderId="133" xfId="6" applyFont="1" applyBorder="1" applyAlignment="1">
      <alignment horizontal="left" vertical="center" indent="1"/>
    </xf>
    <xf numFmtId="0" fontId="127" fillId="0" borderId="0" xfId="12">
      <alignment vertical="center"/>
    </xf>
    <xf numFmtId="0" fontId="127" fillId="0" borderId="0" xfId="12" applyAlignment="1">
      <alignment horizontal="right" vertical="center"/>
    </xf>
    <xf numFmtId="0" fontId="127" fillId="0" borderId="0" xfId="12" applyAlignment="1">
      <alignment horizontal="center" vertical="center"/>
    </xf>
    <xf numFmtId="0" fontId="127" fillId="0" borderId="0" xfId="12" applyAlignment="1">
      <alignment horizontal="left" vertical="center"/>
    </xf>
    <xf numFmtId="0" fontId="68" fillId="0" borderId="0" xfId="13" applyFont="1" applyAlignment="1">
      <alignment horizontal="left" vertical="center" indent="1"/>
    </xf>
    <xf numFmtId="0" fontId="69" fillId="0" borderId="0" xfId="13" applyFont="1" applyAlignment="1">
      <alignment horizontal="center" vertical="center"/>
    </xf>
    <xf numFmtId="0" fontId="70" fillId="0" borderId="0" xfId="13" applyFont="1" applyAlignment="1">
      <alignment vertical="center"/>
    </xf>
    <xf numFmtId="0" fontId="70" fillId="0" borderId="0" xfId="13" applyFont="1" applyAlignment="1">
      <alignment horizontal="left" vertical="center" indent="1"/>
    </xf>
    <xf numFmtId="0" fontId="71" fillId="0" borderId="0" xfId="13" applyFont="1" applyAlignment="1">
      <alignment horizontal="right" vertical="center"/>
    </xf>
    <xf numFmtId="0" fontId="71" fillId="0" borderId="0" xfId="13" applyFont="1" applyAlignment="1">
      <alignment vertical="center"/>
    </xf>
    <xf numFmtId="0" fontId="71" fillId="0" borderId="130" xfId="13" applyFont="1" applyBorder="1" applyAlignment="1">
      <alignment vertical="center"/>
    </xf>
    <xf numFmtId="0" fontId="71" fillId="0" borderId="28" xfId="13" applyFont="1" applyBorder="1" applyAlignment="1">
      <alignment horizontal="left" vertical="center" indent="1"/>
    </xf>
    <xf numFmtId="0" fontId="71" fillId="0" borderId="0" xfId="13" applyFont="1" applyAlignment="1">
      <alignment horizontal="left" vertical="center"/>
    </xf>
    <xf numFmtId="0" fontId="71" fillId="0" borderId="131" xfId="13" applyFont="1" applyBorder="1" applyAlignment="1">
      <alignment vertical="center"/>
    </xf>
    <xf numFmtId="0" fontId="71" fillId="0" borderId="172" xfId="13" applyFont="1" applyBorder="1" applyAlignment="1">
      <alignment horizontal="left" vertical="center" indent="1"/>
    </xf>
    <xf numFmtId="0" fontId="71" fillId="0" borderId="63" xfId="13" applyFont="1" applyBorder="1" applyAlignment="1">
      <alignment horizontal="left" vertical="center" shrinkToFit="1"/>
    </xf>
    <xf numFmtId="0" fontId="71" fillId="0" borderId="139" xfId="13" applyFont="1" applyBorder="1" applyAlignment="1">
      <alignment horizontal="left" vertical="center" indent="1"/>
    </xf>
    <xf numFmtId="0" fontId="71" fillId="0" borderId="136" xfId="13" applyFont="1" applyBorder="1" applyAlignment="1">
      <alignment horizontal="center" vertical="center" wrapText="1"/>
    </xf>
    <xf numFmtId="0" fontId="71" fillId="0" borderId="0" xfId="13" applyFont="1" applyAlignment="1">
      <alignment horizontal="center" vertical="center" wrapText="1"/>
    </xf>
    <xf numFmtId="0" fontId="71" fillId="0" borderId="132" xfId="13" applyFont="1" applyBorder="1" applyAlignment="1">
      <alignment vertical="center"/>
    </xf>
    <xf numFmtId="0" fontId="71" fillId="0" borderId="34" xfId="13" applyFont="1" applyBorder="1" applyAlignment="1">
      <alignment horizontal="right" vertical="center"/>
    </xf>
    <xf numFmtId="0" fontId="71" fillId="0" borderId="35" xfId="13" applyFont="1" applyBorder="1" applyAlignment="1">
      <alignment horizontal="right" vertical="center"/>
    </xf>
    <xf numFmtId="0" fontId="71" fillId="0" borderId="139" xfId="13" applyFont="1" applyBorder="1" applyAlignment="1">
      <alignment horizontal="left" vertical="center"/>
    </xf>
    <xf numFmtId="0" fontId="71" fillId="0" borderId="3" xfId="13" applyFont="1" applyBorder="1" applyAlignment="1">
      <alignment wrapText="1"/>
    </xf>
    <xf numFmtId="0" fontId="71" fillId="0" borderId="0" xfId="13" applyFont="1" applyAlignment="1">
      <alignment wrapText="1"/>
    </xf>
    <xf numFmtId="0" fontId="71" fillId="0" borderId="129" xfId="13" applyFont="1" applyBorder="1" applyAlignment="1">
      <alignment vertical="center"/>
    </xf>
    <xf numFmtId="0" fontId="71" fillId="0" borderId="134" xfId="13" applyFont="1" applyBorder="1" applyAlignment="1">
      <alignment horizontal="right" vertical="center"/>
    </xf>
    <xf numFmtId="0" fontId="71" fillId="0" borderId="134" xfId="13" applyFont="1" applyBorder="1" applyAlignment="1">
      <alignment horizontal="left" vertical="center"/>
    </xf>
    <xf numFmtId="0" fontId="71" fillId="0" borderId="135" xfId="13" applyFont="1" applyBorder="1" applyAlignment="1">
      <alignment horizontal="left" vertical="center" indent="1"/>
    </xf>
    <xf numFmtId="0" fontId="74" fillId="0" borderId="8" xfId="13" applyFont="1" applyBorder="1" applyAlignment="1">
      <alignment horizontal="center" vertical="center"/>
    </xf>
    <xf numFmtId="0" fontId="74" fillId="0" borderId="0" xfId="13" applyFont="1" applyAlignment="1">
      <alignment horizontal="center" vertical="center"/>
    </xf>
    <xf numFmtId="0" fontId="71" fillId="0" borderId="0" xfId="13" applyFont="1" applyAlignment="1">
      <alignment horizontal="center" vertical="center"/>
    </xf>
    <xf numFmtId="0" fontId="71" fillId="0" borderId="0" xfId="13" applyFont="1" applyAlignment="1">
      <alignment horizontal="left" vertical="center" indent="1"/>
    </xf>
    <xf numFmtId="0" fontId="71" fillId="0" borderId="10" xfId="13" applyFont="1" applyBorder="1" applyAlignment="1">
      <alignment horizontal="left" vertical="center" indent="1"/>
    </xf>
    <xf numFmtId="0" fontId="71" fillId="0" borderId="136" xfId="13" applyFont="1" applyBorder="1" applyAlignment="1">
      <alignment horizontal="left" vertical="center" indent="1"/>
    </xf>
    <xf numFmtId="0" fontId="76" fillId="0" borderId="137" xfId="13" applyFont="1" applyBorder="1" applyAlignment="1">
      <alignment vertical="center"/>
    </xf>
    <xf numFmtId="0" fontId="76" fillId="0" borderId="31" xfId="13" applyFont="1" applyBorder="1" applyAlignment="1">
      <alignment horizontal="center" vertical="center"/>
    </xf>
    <xf numFmtId="0" fontId="76" fillId="0" borderId="32" xfId="13" applyFont="1" applyBorder="1" applyAlignment="1">
      <alignment horizontal="left" vertical="center" indent="1"/>
    </xf>
    <xf numFmtId="0" fontId="71" fillId="0" borderId="38" xfId="13" applyFont="1" applyBorder="1" applyAlignment="1">
      <alignment horizontal="center" vertical="center"/>
    </xf>
    <xf numFmtId="0" fontId="71" fillId="0" borderId="32" xfId="13" applyFont="1" applyBorder="1" applyAlignment="1">
      <alignment horizontal="left" vertical="center" indent="1"/>
    </xf>
    <xf numFmtId="0" fontId="71" fillId="0" borderId="37" xfId="13" applyFont="1" applyBorder="1" applyAlignment="1">
      <alignment horizontal="center" vertical="center"/>
    </xf>
    <xf numFmtId="0" fontId="71" fillId="0" borderId="39" xfId="13" applyFont="1" applyBorder="1" applyAlignment="1">
      <alignment horizontal="left" vertical="center" indent="1"/>
    </xf>
    <xf numFmtId="0" fontId="71" fillId="0" borderId="39" xfId="13" applyFont="1" applyBorder="1" applyAlignment="1">
      <alignment horizontal="center" vertical="center"/>
    </xf>
    <xf numFmtId="0" fontId="76" fillId="0" borderId="88" xfId="13" applyFont="1" applyBorder="1" applyAlignment="1">
      <alignment horizontal="center" vertical="center"/>
    </xf>
    <xf numFmtId="0" fontId="76" fillId="0" borderId="34" xfId="13" applyFont="1" applyBorder="1" applyAlignment="1">
      <alignment horizontal="left" vertical="center" indent="1"/>
    </xf>
    <xf numFmtId="0" fontId="71" fillId="0" borderId="36" xfId="13" applyFont="1" applyBorder="1" applyAlignment="1">
      <alignment horizontal="center" vertical="center"/>
    </xf>
    <xf numFmtId="0" fontId="71" fillId="0" borderId="34" xfId="13" applyFont="1" applyBorder="1" applyAlignment="1">
      <alignment horizontal="left" vertical="center" indent="1"/>
    </xf>
    <xf numFmtId="0" fontId="71" fillId="0" borderId="169" xfId="13" applyFont="1" applyBorder="1" applyAlignment="1">
      <alignment horizontal="center" vertical="center"/>
    </xf>
    <xf numFmtId="0" fontId="76" fillId="0" borderId="140" xfId="13" applyFont="1" applyBorder="1" applyAlignment="1">
      <alignment vertical="center"/>
    </xf>
    <xf numFmtId="0" fontId="76" fillId="0" borderId="132" xfId="13" applyFont="1" applyBorder="1" applyAlignment="1">
      <alignment vertical="center"/>
    </xf>
    <xf numFmtId="0" fontId="76" fillId="0" borderId="63" xfId="13" applyFont="1" applyBorder="1" applyAlignment="1">
      <alignment horizontal="center" vertical="center"/>
    </xf>
    <xf numFmtId="0" fontId="76" fillId="0" borderId="36" xfId="13" applyFont="1" applyBorder="1" applyAlignment="1">
      <alignment horizontal="left" vertical="center" indent="1"/>
    </xf>
    <xf numFmtId="0" fontId="71" fillId="0" borderId="88" xfId="13" applyFont="1" applyBorder="1" applyAlignment="1">
      <alignment horizontal="center" vertical="center"/>
    </xf>
    <xf numFmtId="0" fontId="76" fillId="0" borderId="141" xfId="13" applyFont="1" applyBorder="1" applyAlignment="1">
      <alignment vertical="center"/>
    </xf>
    <xf numFmtId="0" fontId="76" fillId="0" borderId="38" xfId="13" applyFont="1" applyBorder="1" applyAlignment="1">
      <alignment horizontal="center" vertical="center"/>
    </xf>
    <xf numFmtId="0" fontId="71" fillId="0" borderId="169" xfId="13" applyFont="1" applyBorder="1" applyAlignment="1">
      <alignment vertical="center"/>
    </xf>
    <xf numFmtId="0" fontId="76" fillId="0" borderId="142" xfId="13" applyFont="1" applyBorder="1" applyAlignment="1">
      <alignment vertical="center"/>
    </xf>
    <xf numFmtId="0" fontId="76" fillId="0" borderId="88" xfId="13" applyFont="1" applyBorder="1" applyAlignment="1">
      <alignment horizontal="left" vertical="center" indent="1"/>
    </xf>
    <xf numFmtId="0" fontId="73" fillId="0" borderId="0" xfId="13" applyFont="1" applyAlignment="1">
      <alignment vertical="center"/>
    </xf>
    <xf numFmtId="0" fontId="76" fillId="5" borderId="88" xfId="13" applyFont="1" applyFill="1" applyBorder="1" applyAlignment="1">
      <alignment horizontal="left" vertical="center" indent="1"/>
    </xf>
    <xf numFmtId="0" fontId="76" fillId="0" borderId="41" xfId="13" applyFont="1" applyBorder="1" applyAlignment="1">
      <alignment horizontal="center" vertical="center"/>
    </xf>
    <xf numFmtId="0" fontId="76" fillId="0" borderId="41" xfId="13" applyFont="1" applyBorder="1" applyAlignment="1">
      <alignment horizontal="left" vertical="center" indent="1"/>
    </xf>
    <xf numFmtId="0" fontId="71" fillId="0" borderId="41" xfId="13" applyFont="1" applyBorder="1" applyAlignment="1">
      <alignment horizontal="center" vertical="center"/>
    </xf>
    <xf numFmtId="0" fontId="71" fillId="0" borderId="42" xfId="13" applyFont="1" applyBorder="1" applyAlignment="1">
      <alignment horizontal="left" vertical="center" indent="1"/>
    </xf>
    <xf numFmtId="0" fontId="71" fillId="0" borderId="42" xfId="13" applyFont="1" applyBorder="1" applyAlignment="1">
      <alignment horizontal="center" vertical="center"/>
    </xf>
    <xf numFmtId="0" fontId="71" fillId="0" borderId="63" xfId="13" applyFont="1" applyBorder="1" applyAlignment="1">
      <alignment horizontal="center" vertical="center"/>
    </xf>
    <xf numFmtId="0" fontId="71" fillId="0" borderId="102" xfId="13" applyFont="1" applyBorder="1" applyAlignment="1">
      <alignment horizontal="left" vertical="center" indent="1"/>
    </xf>
    <xf numFmtId="0" fontId="76" fillId="0" borderId="88" xfId="13" applyFont="1" applyBorder="1" applyAlignment="1">
      <alignment vertical="center"/>
    </xf>
    <xf numFmtId="0" fontId="71" fillId="0" borderId="64" xfId="13" applyFont="1" applyBorder="1" applyAlignment="1">
      <alignment horizontal="center" vertical="center"/>
    </xf>
    <xf numFmtId="0" fontId="77" fillId="0" borderId="6" xfId="13" applyFont="1" applyBorder="1" applyAlignment="1">
      <alignment horizontal="left" vertical="center" indent="1"/>
    </xf>
    <xf numFmtId="0" fontId="69" fillId="0" borderId="7" xfId="13" applyFont="1" applyBorder="1" applyAlignment="1">
      <alignment horizontal="center" vertical="center"/>
    </xf>
    <xf numFmtId="0" fontId="71" fillId="0" borderId="7" xfId="13" applyFont="1" applyBorder="1" applyAlignment="1">
      <alignment horizontal="left" vertical="center" indent="1"/>
    </xf>
    <xf numFmtId="0" fontId="71" fillId="0" borderId="7" xfId="13" applyFont="1" applyBorder="1" applyAlignment="1">
      <alignment vertical="center"/>
    </xf>
    <xf numFmtId="0" fontId="71" fillId="0" borderId="136" xfId="13" applyFont="1" applyBorder="1" applyAlignment="1">
      <alignment horizontal="center" vertical="center"/>
    </xf>
    <xf numFmtId="0" fontId="72" fillId="0" borderId="0" xfId="13" applyFont="1" applyAlignment="1">
      <alignment horizontal="center" vertical="center"/>
    </xf>
    <xf numFmtId="0" fontId="70" fillId="0" borderId="0" xfId="13" applyFont="1" applyAlignment="1">
      <alignment horizontal="center" vertical="center"/>
    </xf>
    <xf numFmtId="0" fontId="71" fillId="0" borderId="0" xfId="13" applyFont="1" applyAlignment="1">
      <alignment horizontal="left" vertical="center" wrapText="1" indent="1"/>
    </xf>
    <xf numFmtId="0" fontId="71" fillId="0" borderId="34" xfId="13" applyFont="1" applyBorder="1" applyAlignment="1">
      <alignment horizontal="center" vertical="center"/>
    </xf>
    <xf numFmtId="0" fontId="71" fillId="0" borderId="35" xfId="13" applyFont="1" applyBorder="1" applyAlignment="1">
      <alignment horizontal="center" vertical="center"/>
    </xf>
    <xf numFmtId="0" fontId="75" fillId="0" borderId="10" xfId="13" applyFont="1" applyBorder="1" applyAlignment="1">
      <alignment horizontal="left" vertical="center"/>
    </xf>
    <xf numFmtId="0" fontId="76" fillId="0" borderId="137" xfId="13" applyFont="1" applyBorder="1" applyAlignment="1">
      <alignment horizontal="left" vertical="center" wrapText="1"/>
    </xf>
    <xf numFmtId="0" fontId="65" fillId="0" borderId="0" xfId="13" applyFont="1" applyAlignment="1">
      <alignment horizontal="center" vertical="center"/>
    </xf>
    <xf numFmtId="0" fontId="71" fillId="0" borderId="29" xfId="13" applyFont="1" applyBorder="1" applyAlignment="1">
      <alignment horizontal="center" vertical="center"/>
    </xf>
    <xf numFmtId="0" fontId="71" fillId="0" borderId="35" xfId="13" applyFont="1" applyBorder="1" applyAlignment="1">
      <alignment horizontal="left" vertical="center"/>
    </xf>
    <xf numFmtId="0" fontId="138" fillId="0" borderId="132" xfId="13" applyFont="1" applyBorder="1" applyAlignment="1">
      <alignment vertical="center"/>
    </xf>
    <xf numFmtId="0" fontId="138" fillId="0" borderId="63" xfId="13" applyFont="1" applyBorder="1" applyAlignment="1">
      <alignment horizontal="center" vertical="center"/>
    </xf>
    <xf numFmtId="0" fontId="138" fillId="0" borderId="36" xfId="13" applyFont="1" applyBorder="1" applyAlignment="1">
      <alignment horizontal="left" vertical="center" indent="1"/>
    </xf>
    <xf numFmtId="0" fontId="128" fillId="0" borderId="88" xfId="13" applyFont="1" applyBorder="1" applyAlignment="1">
      <alignment horizontal="center" vertical="center"/>
    </xf>
    <xf numFmtId="0" fontId="128" fillId="0" borderId="34" xfId="13" applyFont="1" applyBorder="1" applyAlignment="1">
      <alignment horizontal="left" vertical="center" indent="1"/>
    </xf>
    <xf numFmtId="0" fontId="128" fillId="0" borderId="34" xfId="13" applyFont="1" applyBorder="1" applyAlignment="1">
      <alignment horizontal="center" vertical="center"/>
    </xf>
    <xf numFmtId="0" fontId="128" fillId="0" borderId="35" xfId="13" applyFont="1" applyBorder="1" applyAlignment="1">
      <alignment horizontal="center" vertical="center"/>
    </xf>
    <xf numFmtId="0" fontId="128" fillId="0" borderId="139" xfId="13" applyFont="1" applyBorder="1" applyAlignment="1">
      <alignment horizontal="left" vertical="center" indent="1"/>
    </xf>
    <xf numFmtId="0" fontId="76" fillId="0" borderId="57" xfId="13" applyFont="1" applyBorder="1" applyAlignment="1">
      <alignment horizontal="center" vertical="center"/>
    </xf>
    <xf numFmtId="0" fontId="76" fillId="0" borderId="57" xfId="13" applyFont="1" applyBorder="1" applyAlignment="1">
      <alignment vertical="center"/>
    </xf>
    <xf numFmtId="0" fontId="71" fillId="0" borderId="22" xfId="13" applyFont="1" applyBorder="1" applyAlignment="1">
      <alignment horizontal="left" vertical="center"/>
    </xf>
    <xf numFmtId="0" fontId="71" fillId="0" borderId="7" xfId="13" applyFont="1" applyBorder="1" applyAlignment="1">
      <alignment horizontal="center" vertical="center"/>
    </xf>
    <xf numFmtId="0" fontId="71" fillId="0" borderId="8" xfId="13" applyFont="1" applyBorder="1" applyAlignment="1">
      <alignment horizontal="center" vertical="center"/>
    </xf>
    <xf numFmtId="0" fontId="71" fillId="0" borderId="34" xfId="13" applyFont="1" applyBorder="1" applyAlignment="1">
      <alignment horizontal="center" vertical="center"/>
    </xf>
    <xf numFmtId="0" fontId="71" fillId="0" borderId="35" xfId="13" applyFont="1" applyBorder="1" applyAlignment="1">
      <alignment horizontal="center" vertical="center"/>
    </xf>
    <xf numFmtId="0" fontId="79" fillId="2" borderId="132" xfId="7" applyFont="1" applyFill="1" applyBorder="1" applyAlignment="1">
      <alignment horizontal="centerContinuous"/>
    </xf>
    <xf numFmtId="0" fontId="79" fillId="2" borderId="102" xfId="7" applyFont="1" applyFill="1" applyBorder="1" applyAlignment="1">
      <alignment horizontal="centerContinuous"/>
    </xf>
    <xf numFmtId="0" fontId="79" fillId="10" borderId="18" xfId="7" applyFont="1" applyFill="1" applyBorder="1"/>
    <xf numFmtId="0" fontId="79" fillId="10" borderId="101" xfId="7" applyFont="1" applyFill="1" applyBorder="1" applyAlignment="1">
      <alignment vertical="center" wrapText="1"/>
    </xf>
    <xf numFmtId="0" fontId="79" fillId="10" borderId="15" xfId="7" applyFont="1" applyFill="1" applyBorder="1" applyAlignment="1">
      <alignment vertical="center" wrapText="1"/>
    </xf>
    <xf numFmtId="0" fontId="79" fillId="10" borderId="38" xfId="7" applyFont="1" applyFill="1" applyBorder="1" applyAlignment="1">
      <alignment vertical="center" wrapText="1"/>
    </xf>
    <xf numFmtId="0" fontId="99" fillId="10" borderId="0" xfId="7" applyFont="1" applyFill="1"/>
    <xf numFmtId="0" fontId="79" fillId="10" borderId="18" xfId="7" applyFont="1" applyFill="1" applyBorder="1" applyAlignment="1">
      <alignment horizontal="center" vertical="center" wrapText="1"/>
    </xf>
    <xf numFmtId="0" fontId="101" fillId="10" borderId="34" xfId="7" applyFont="1" applyFill="1" applyBorder="1" applyAlignment="1">
      <alignment horizontal="center" vertical="center"/>
    </xf>
    <xf numFmtId="0" fontId="83" fillId="10" borderId="35" xfId="7" applyFont="1" applyFill="1" applyBorder="1" applyAlignment="1">
      <alignment horizontal="center" vertical="center"/>
    </xf>
    <xf numFmtId="0" fontId="79" fillId="10" borderId="21" xfId="7" applyFont="1" applyFill="1" applyBorder="1" applyAlignment="1">
      <alignment vertical="center" wrapText="1"/>
    </xf>
    <xf numFmtId="0" fontId="79" fillId="10" borderId="41" xfId="7" applyFont="1" applyFill="1" applyBorder="1" applyAlignment="1">
      <alignment vertical="center" wrapText="1"/>
    </xf>
    <xf numFmtId="0" fontId="79" fillId="10" borderId="18" xfId="7" applyFont="1" applyFill="1" applyBorder="1" applyAlignment="1">
      <alignment vertical="center" wrapText="1"/>
    </xf>
    <xf numFmtId="0" fontId="79" fillId="10" borderId="31" xfId="7" applyFont="1" applyFill="1" applyBorder="1" applyAlignment="1">
      <alignment vertical="center" wrapText="1"/>
    </xf>
    <xf numFmtId="0" fontId="79" fillId="10" borderId="137" xfId="7" applyFont="1" applyFill="1" applyBorder="1" applyAlignment="1">
      <alignment vertical="center" wrapText="1"/>
    </xf>
    <xf numFmtId="0" fontId="79" fillId="10" borderId="42" xfId="7" applyFont="1" applyFill="1" applyBorder="1"/>
    <xf numFmtId="0" fontId="79" fillId="10" borderId="22" xfId="7" applyFont="1" applyFill="1" applyBorder="1"/>
    <xf numFmtId="0" fontId="79" fillId="10" borderId="34" xfId="7" applyFont="1" applyFill="1" applyBorder="1" applyAlignment="1">
      <alignment horizontal="center" vertical="center"/>
    </xf>
    <xf numFmtId="0" fontId="79" fillId="10" borderId="35" xfId="7" applyFont="1" applyFill="1" applyBorder="1" applyAlignment="1">
      <alignment horizontal="center" vertical="center"/>
    </xf>
    <xf numFmtId="0" fontId="79" fillId="10" borderId="36" xfId="7" applyFont="1" applyFill="1" applyBorder="1" applyAlignment="1">
      <alignment horizontal="center" vertical="center"/>
    </xf>
    <xf numFmtId="0" fontId="79" fillId="10" borderId="32" xfId="7" applyFont="1" applyFill="1" applyBorder="1" applyAlignment="1">
      <alignment horizontal="center" vertical="center"/>
    </xf>
    <xf numFmtId="0" fontId="91" fillId="10" borderId="34" xfId="7" applyFont="1" applyFill="1" applyBorder="1" applyAlignment="1">
      <alignment horizontal="center" vertical="center"/>
    </xf>
    <xf numFmtId="0" fontId="91" fillId="10" borderId="36" xfId="7" applyFont="1" applyFill="1" applyBorder="1" applyAlignment="1">
      <alignment horizontal="center" vertical="center"/>
    </xf>
    <xf numFmtId="0" fontId="79" fillId="10" borderId="42" xfId="7" applyFont="1" applyFill="1" applyBorder="1" applyAlignment="1">
      <alignment horizontal="center"/>
    </xf>
    <xf numFmtId="0" fontId="79" fillId="10" borderId="0" xfId="7" applyFont="1" applyFill="1" applyAlignment="1">
      <alignment horizontal="center"/>
    </xf>
    <xf numFmtId="0" fontId="79" fillId="10" borderId="63" xfId="7" applyFont="1" applyFill="1" applyBorder="1"/>
    <xf numFmtId="0" fontId="104" fillId="10" borderId="63" xfId="7" applyFont="1" applyFill="1" applyBorder="1" applyAlignment="1">
      <alignment vertical="center" wrapText="1"/>
    </xf>
    <xf numFmtId="0" fontId="104" fillId="10" borderId="0" xfId="7" applyFont="1" applyFill="1" applyAlignment="1">
      <alignment vertical="center" wrapText="1"/>
    </xf>
    <xf numFmtId="0" fontId="104" fillId="10" borderId="37" xfId="7" applyFont="1" applyFill="1" applyBorder="1" applyAlignment="1">
      <alignment vertical="center" wrapText="1"/>
    </xf>
    <xf numFmtId="0" fontId="90" fillId="10" borderId="88" xfId="7" applyFont="1" applyFill="1" applyBorder="1" applyAlignment="1">
      <alignment horizontal="center" vertical="center"/>
    </xf>
    <xf numFmtId="0" fontId="79" fillId="10" borderId="176" xfId="7" applyFont="1" applyFill="1" applyBorder="1" applyAlignment="1">
      <alignment horizontal="center" vertical="center"/>
    </xf>
    <xf numFmtId="0" fontId="79" fillId="16" borderId="146" xfId="7" applyFont="1" applyFill="1" applyBorder="1" applyAlignment="1">
      <alignment horizontal="center" vertical="center"/>
    </xf>
    <xf numFmtId="0" fontId="91" fillId="10" borderId="35" xfId="7" applyFont="1" applyFill="1" applyBorder="1" applyAlignment="1">
      <alignment horizontal="center" vertical="center"/>
    </xf>
    <xf numFmtId="0" fontId="90" fillId="10" borderId="0" xfId="7" applyFont="1" applyFill="1" applyAlignment="1">
      <alignment horizontal="center" vertical="center"/>
    </xf>
    <xf numFmtId="0" fontId="91" fillId="10" borderId="0" xfId="7" applyFont="1" applyFill="1" applyAlignment="1">
      <alignment horizontal="center" vertical="center"/>
    </xf>
    <xf numFmtId="0" fontId="79" fillId="10" borderId="0" xfId="7" applyFont="1" applyFill="1" applyAlignment="1">
      <alignment horizontal="center" vertical="center"/>
    </xf>
    <xf numFmtId="0" fontId="79" fillId="0" borderId="0" xfId="7" applyFont="1" applyAlignment="1">
      <alignment horizontal="center" vertical="center"/>
    </xf>
    <xf numFmtId="0" fontId="79" fillId="10" borderId="0" xfId="7" applyFont="1" applyFill="1" applyAlignment="1">
      <alignment horizontal="left"/>
    </xf>
    <xf numFmtId="0" fontId="95" fillId="10" borderId="14" xfId="7" applyFont="1" applyFill="1" applyBorder="1" applyAlignment="1">
      <alignment horizontal="center" vertical="center"/>
    </xf>
    <xf numFmtId="0" fontId="95" fillId="10" borderId="0" xfId="7" applyFont="1" applyFill="1" applyAlignment="1">
      <alignment horizontal="center" vertical="center"/>
    </xf>
    <xf numFmtId="0" fontId="95" fillId="10" borderId="15" xfId="7" applyFont="1" applyFill="1" applyBorder="1" applyAlignment="1">
      <alignment horizontal="center" vertical="center"/>
    </xf>
    <xf numFmtId="0" fontId="120" fillId="5" borderId="32" xfId="7" applyFont="1" applyFill="1" applyBorder="1"/>
    <xf numFmtId="0" fontId="80" fillId="10" borderId="37" xfId="7" applyFont="1" applyFill="1" applyBorder="1"/>
    <xf numFmtId="0" fontId="120" fillId="10" borderId="37" xfId="7" applyFont="1" applyFill="1" applyBorder="1"/>
    <xf numFmtId="0" fontId="120" fillId="16" borderId="37" xfId="7" applyFont="1" applyFill="1" applyBorder="1"/>
    <xf numFmtId="0" fontId="7" fillId="5" borderId="37" xfId="3" applyFill="1" applyBorder="1">
      <alignment vertical="center"/>
    </xf>
    <xf numFmtId="0" fontId="146" fillId="0" borderId="37" xfId="3" applyFont="1" applyBorder="1">
      <alignment vertical="center"/>
    </xf>
    <xf numFmtId="0" fontId="80" fillId="10" borderId="0" xfId="7" applyFont="1" applyFill="1"/>
    <xf numFmtId="0" fontId="106" fillId="10" borderId="42" xfId="7" applyFont="1" applyFill="1" applyBorder="1" applyAlignment="1">
      <alignment horizontal="center" vertical="center" wrapText="1"/>
    </xf>
    <xf numFmtId="0" fontId="106" fillId="10" borderId="14" xfId="7" applyFont="1" applyFill="1" applyBorder="1" applyAlignment="1">
      <alignment horizontal="center" vertical="center" wrapText="1"/>
    </xf>
    <xf numFmtId="0" fontId="106" fillId="10" borderId="32" xfId="7" applyFont="1" applyFill="1" applyBorder="1" applyAlignment="1">
      <alignment horizontal="center" vertical="center" wrapText="1"/>
    </xf>
    <xf numFmtId="0" fontId="79" fillId="10" borderId="42" xfId="7" applyFont="1" applyFill="1" applyBorder="1" applyAlignment="1">
      <alignment horizontal="center" vertical="center" wrapText="1"/>
    </xf>
    <xf numFmtId="0" fontId="79" fillId="10" borderId="14" xfId="7" applyFont="1" applyFill="1" applyBorder="1" applyAlignment="1">
      <alignment horizontal="center" vertical="center" wrapText="1"/>
    </xf>
    <xf numFmtId="0" fontId="79" fillId="10" borderId="32" xfId="7" applyFont="1" applyFill="1" applyBorder="1" applyAlignment="1">
      <alignment horizontal="center" vertical="center" wrapText="1"/>
    </xf>
    <xf numFmtId="0" fontId="79" fillId="10" borderId="2" xfId="7" applyFont="1" applyFill="1" applyBorder="1" applyAlignment="1">
      <alignment horizontal="center" vertical="center"/>
    </xf>
    <xf numFmtId="0" fontId="79" fillId="10" borderId="22" xfId="7" applyFont="1" applyFill="1" applyBorder="1" applyAlignment="1">
      <alignment horizontal="center"/>
    </xf>
    <xf numFmtId="0" fontId="64" fillId="0" borderId="34" xfId="4" applyFont="1" applyBorder="1" applyAlignment="1">
      <alignment horizontal="center" vertical="center" shrinkToFit="1"/>
    </xf>
    <xf numFmtId="0" fontId="64" fillId="0" borderId="35" xfId="4" applyFont="1" applyBorder="1" applyAlignment="1">
      <alignment horizontal="center" vertical="center" shrinkToFit="1"/>
    </xf>
    <xf numFmtId="0" fontId="64" fillId="0" borderId="36" xfId="4" applyFont="1" applyBorder="1" applyAlignment="1">
      <alignment horizontal="center" vertical="center" shrinkToFit="1"/>
    </xf>
    <xf numFmtId="0" fontId="7" fillId="0" borderId="0" xfId="4" applyAlignment="1">
      <alignment horizontal="center" vertical="center" shrinkToFit="1"/>
    </xf>
    <xf numFmtId="0" fontId="7" fillId="0" borderId="125" xfId="4" applyBorder="1" applyAlignment="1">
      <alignment horizontal="center" vertical="center" shrinkToFit="1"/>
    </xf>
    <xf numFmtId="0" fontId="7" fillId="0" borderId="126" xfId="4" applyBorder="1" applyAlignment="1">
      <alignment horizontal="center" vertical="center" shrinkToFit="1"/>
    </xf>
    <xf numFmtId="0" fontId="7" fillId="0" borderId="124" xfId="4" applyBorder="1" applyAlignment="1">
      <alignment horizontal="center" vertical="center" shrinkToFit="1"/>
    </xf>
    <xf numFmtId="0" fontId="0" fillId="0" borderId="88" xfId="4" applyFont="1" applyBorder="1" applyAlignment="1">
      <alignment horizontal="center" vertical="center" shrinkToFit="1"/>
    </xf>
    <xf numFmtId="0" fontId="7" fillId="0" borderId="88" xfId="4" applyBorder="1" applyAlignment="1">
      <alignment horizontal="center" vertical="center" shrinkToFit="1"/>
    </xf>
    <xf numFmtId="0" fontId="0" fillId="0" borderId="34" xfId="4" applyFont="1" applyBorder="1" applyAlignment="1">
      <alignment horizontal="center" vertical="center" shrinkToFit="1"/>
    </xf>
    <xf numFmtId="0" fontId="7" fillId="0" borderId="35" xfId="4" applyBorder="1" applyAlignment="1">
      <alignment horizontal="center" vertical="center" shrinkToFit="1"/>
    </xf>
    <xf numFmtId="0" fontId="7" fillId="0" borderId="36" xfId="4" applyBorder="1" applyAlignment="1">
      <alignment horizontal="center" vertical="center" shrinkToFit="1"/>
    </xf>
    <xf numFmtId="0" fontId="0" fillId="0" borderId="35" xfId="4" applyFont="1" applyBorder="1" applyAlignment="1">
      <alignment horizontal="center" vertical="center" shrinkToFit="1"/>
    </xf>
    <xf numFmtId="0" fontId="0" fillId="0" borderId="36" xfId="4" applyFont="1" applyBorder="1" applyAlignment="1">
      <alignment horizontal="center" vertical="center" shrinkToFit="1"/>
    </xf>
    <xf numFmtId="0" fontId="0" fillId="0" borderId="4" xfId="4" applyFont="1" applyBorder="1" applyAlignment="1">
      <alignment horizontal="center" vertical="center"/>
    </xf>
    <xf numFmtId="0" fontId="0" fillId="0" borderId="0" xfId="4" applyFont="1" applyAlignment="1">
      <alignment horizontal="center" vertical="center"/>
    </xf>
    <xf numFmtId="0" fontId="0" fillId="0" borderId="5" xfId="4" applyFont="1" applyBorder="1" applyAlignment="1">
      <alignment horizontal="center" vertical="center"/>
    </xf>
    <xf numFmtId="178" fontId="26" fillId="4" borderId="0" xfId="2" applyNumberFormat="1" applyFont="1" applyFill="1" applyBorder="1" applyAlignment="1">
      <alignment horizontal="center" vertical="center"/>
    </xf>
    <xf numFmtId="0" fontId="5" fillId="0" borderId="2"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3" fillId="0" borderId="0" xfId="1" applyFont="1" applyAlignment="1">
      <alignment horizontal="right" vertical="top" shrinkToFit="1"/>
    </xf>
    <xf numFmtId="0" fontId="21" fillId="0" borderId="0" xfId="1" applyFont="1" applyAlignment="1">
      <alignment horizontal="right" wrapText="1" shrinkToFit="1"/>
    </xf>
    <xf numFmtId="0" fontId="22" fillId="0" borderId="0" xfId="1" applyFont="1" applyAlignment="1">
      <alignment horizontal="right" shrinkToFit="1"/>
    </xf>
    <xf numFmtId="0" fontId="22" fillId="0" borderId="5" xfId="1" applyFont="1" applyBorder="1" applyAlignment="1">
      <alignment horizontal="right" shrinkToFi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0" xfId="1" applyFont="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14" fontId="5" fillId="0" borderId="1" xfId="1" applyNumberFormat="1" applyFont="1" applyFill="1" applyBorder="1" applyAlignment="1" applyProtection="1">
      <alignment horizontal="center" vertical="center" shrinkToFit="1"/>
      <protection locked="0"/>
    </xf>
    <xf numFmtId="14" fontId="5" fillId="0" borderId="2" xfId="1" applyNumberFormat="1" applyFont="1" applyFill="1" applyBorder="1" applyAlignment="1" applyProtection="1">
      <alignment horizontal="center" vertical="center" shrinkToFit="1"/>
      <protection locked="0"/>
    </xf>
    <xf numFmtId="14" fontId="5" fillId="0" borderId="3" xfId="1" applyNumberFormat="1" applyFont="1" applyFill="1" applyBorder="1" applyAlignment="1" applyProtection="1">
      <alignment horizontal="center" vertical="center" shrinkToFit="1"/>
      <protection locked="0"/>
    </xf>
    <xf numFmtId="14" fontId="5" fillId="0" borderId="4" xfId="1" applyNumberFormat="1" applyFont="1" applyFill="1" applyBorder="1" applyAlignment="1" applyProtection="1">
      <alignment horizontal="center" vertical="center" shrinkToFit="1"/>
      <protection locked="0"/>
    </xf>
    <xf numFmtId="14" fontId="5" fillId="0" borderId="0" xfId="1" applyNumberFormat="1" applyFont="1" applyFill="1" applyAlignment="1" applyProtection="1">
      <alignment horizontal="center" vertical="center" shrinkToFit="1"/>
      <protection locked="0"/>
    </xf>
    <xf numFmtId="14" fontId="5" fillId="0" borderId="5" xfId="1" applyNumberFormat="1" applyFont="1" applyFill="1" applyBorder="1" applyAlignment="1" applyProtection="1">
      <alignment horizontal="center" vertical="center" shrinkToFit="1"/>
      <protection locked="0"/>
    </xf>
    <xf numFmtId="14" fontId="5" fillId="0" borderId="6" xfId="1" applyNumberFormat="1" applyFont="1" applyFill="1" applyBorder="1" applyAlignment="1" applyProtection="1">
      <alignment horizontal="center" vertical="center" shrinkToFit="1"/>
      <protection locked="0"/>
    </xf>
    <xf numFmtId="14" fontId="5" fillId="0" borderId="7" xfId="1" applyNumberFormat="1" applyFont="1" applyFill="1" applyBorder="1" applyAlignment="1" applyProtection="1">
      <alignment horizontal="center" vertical="center" shrinkToFit="1"/>
      <protection locked="0"/>
    </xf>
    <xf numFmtId="14" fontId="5" fillId="0" borderId="8" xfId="1" applyNumberFormat="1" applyFont="1" applyFill="1" applyBorder="1" applyAlignment="1" applyProtection="1">
      <alignment horizontal="center" vertical="center" shrinkToFit="1"/>
      <protection locked="0"/>
    </xf>
    <xf numFmtId="0" fontId="8" fillId="5" borderId="1" xfId="1" applyFont="1" applyFill="1" applyBorder="1" applyAlignment="1">
      <alignment horizontal="center" vertical="center" shrinkToFit="1"/>
    </xf>
    <xf numFmtId="0" fontId="8" fillId="5" borderId="2" xfId="1" applyFont="1" applyFill="1" applyBorder="1" applyAlignment="1">
      <alignment horizontal="center" vertical="center" shrinkToFit="1"/>
    </xf>
    <xf numFmtId="0" fontId="8" fillId="5" borderId="3" xfId="1" applyFont="1" applyFill="1" applyBorder="1" applyAlignment="1">
      <alignment horizontal="center" vertical="center" shrinkToFit="1"/>
    </xf>
    <xf numFmtId="0" fontId="8" fillId="5" borderId="4" xfId="1" applyFont="1" applyFill="1" applyBorder="1" applyAlignment="1">
      <alignment horizontal="center" vertical="center" shrinkToFit="1"/>
    </xf>
    <xf numFmtId="0" fontId="8" fillId="5" borderId="0" xfId="1" applyFont="1" applyFill="1" applyAlignment="1">
      <alignment horizontal="center" vertical="center" shrinkToFit="1"/>
    </xf>
    <xf numFmtId="0" fontId="8" fillId="5" borderId="5" xfId="1" applyFont="1" applyFill="1" applyBorder="1" applyAlignment="1">
      <alignment horizontal="center" vertical="center" shrinkToFit="1"/>
    </xf>
    <xf numFmtId="0" fontId="8" fillId="5" borderId="6"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8" xfId="1" applyFont="1" applyFill="1" applyBorder="1" applyAlignment="1">
      <alignment horizontal="center" vertical="center" shrinkToFit="1"/>
    </xf>
    <xf numFmtId="49" fontId="5" fillId="0" borderId="1" xfId="1" applyNumberFormat="1" applyFont="1" applyFill="1" applyBorder="1" applyAlignment="1" applyProtection="1">
      <alignment horizontal="center" vertical="center" shrinkToFit="1"/>
      <protection locked="0"/>
    </xf>
    <xf numFmtId="49" fontId="5" fillId="0" borderId="2" xfId="1" applyNumberFormat="1" applyFont="1" applyFill="1" applyBorder="1" applyAlignment="1" applyProtection="1">
      <alignment horizontal="center" vertical="center" shrinkToFit="1"/>
      <protection locked="0"/>
    </xf>
    <xf numFmtId="49" fontId="5" fillId="0" borderId="3" xfId="1" applyNumberFormat="1" applyFont="1" applyFill="1" applyBorder="1" applyAlignment="1" applyProtection="1">
      <alignment horizontal="center" vertical="center" shrinkToFit="1"/>
      <protection locked="0"/>
    </xf>
    <xf numFmtId="49" fontId="5" fillId="0" borderId="4" xfId="1" applyNumberFormat="1" applyFont="1" applyFill="1" applyBorder="1" applyAlignment="1" applyProtection="1">
      <alignment horizontal="center" vertical="center" shrinkToFit="1"/>
      <protection locked="0"/>
    </xf>
    <xf numFmtId="49" fontId="5" fillId="0" borderId="0" xfId="1" applyNumberFormat="1" applyFont="1" applyFill="1" applyBorder="1" applyAlignment="1" applyProtection="1">
      <alignment horizontal="center" vertical="center" shrinkToFit="1"/>
      <protection locked="0"/>
    </xf>
    <xf numFmtId="49" fontId="5" fillId="0" borderId="5" xfId="1" applyNumberFormat="1" applyFont="1" applyFill="1" applyBorder="1" applyAlignment="1" applyProtection="1">
      <alignment horizontal="center" vertical="center" shrinkToFit="1"/>
      <protection locked="0"/>
    </xf>
    <xf numFmtId="49" fontId="5" fillId="0" borderId="6" xfId="1" applyNumberFormat="1" applyFont="1" applyFill="1" applyBorder="1" applyAlignment="1" applyProtection="1">
      <alignment horizontal="center" vertical="center" shrinkToFit="1"/>
      <protection locked="0"/>
    </xf>
    <xf numFmtId="49" fontId="5" fillId="0" borderId="7" xfId="1" applyNumberFormat="1" applyFont="1" applyFill="1" applyBorder="1" applyAlignment="1" applyProtection="1">
      <alignment horizontal="center" vertical="center" shrinkToFit="1"/>
      <protection locked="0"/>
    </xf>
    <xf numFmtId="49" fontId="5" fillId="0" borderId="8" xfId="1" applyNumberFormat="1" applyFont="1" applyFill="1" applyBorder="1" applyAlignment="1" applyProtection="1">
      <alignment horizontal="center" vertical="center" shrinkToFit="1"/>
      <protection locked="0"/>
    </xf>
    <xf numFmtId="0" fontId="23"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24" fillId="0" borderId="1" xfId="1" applyFont="1" applyBorder="1" applyAlignment="1">
      <alignment horizontal="center" vertical="center" wrapText="1" shrinkToFit="1"/>
    </xf>
    <xf numFmtId="0" fontId="24" fillId="0" borderId="2" xfId="1" applyFont="1" applyBorder="1" applyAlignment="1">
      <alignment horizontal="center" vertical="center" wrapText="1" shrinkToFit="1"/>
    </xf>
    <xf numFmtId="0" fontId="24" fillId="0" borderId="13" xfId="1" applyFont="1" applyBorder="1" applyAlignment="1">
      <alignment horizontal="center" vertical="center" wrapText="1" shrinkToFit="1"/>
    </xf>
    <xf numFmtId="0" fontId="24" fillId="0" borderId="4" xfId="1" applyFont="1" applyBorder="1" applyAlignment="1">
      <alignment horizontal="center" vertical="center" wrapText="1" shrinkToFit="1"/>
    </xf>
    <xf numFmtId="0" fontId="24" fillId="0" borderId="0" xfId="1" applyFont="1" applyAlignment="1">
      <alignment horizontal="center" vertical="center" wrapText="1" shrinkToFit="1"/>
    </xf>
    <xf numFmtId="0" fontId="24" fillId="0" borderId="15" xfId="1" applyFont="1" applyBorder="1" applyAlignment="1">
      <alignment horizontal="center" vertical="center" wrapText="1" shrinkToFit="1"/>
    </xf>
    <xf numFmtId="0" fontId="24" fillId="0" borderId="6" xfId="1" applyFont="1" applyBorder="1" applyAlignment="1">
      <alignment horizontal="center" vertical="center" wrapText="1" shrinkToFit="1"/>
    </xf>
    <xf numFmtId="0" fontId="24" fillId="0" borderId="7" xfId="1" applyFont="1" applyBorder="1" applyAlignment="1">
      <alignment horizontal="center" vertical="center" wrapText="1" shrinkToFit="1"/>
    </xf>
    <xf numFmtId="0" fontId="24" fillId="0" borderId="23" xfId="1" applyFont="1" applyBorder="1" applyAlignment="1">
      <alignment horizontal="center" vertical="center" wrapText="1" shrinkToFit="1"/>
    </xf>
    <xf numFmtId="0" fontId="11" fillId="12" borderId="16" xfId="1" applyFont="1" applyFill="1" applyBorder="1" applyAlignment="1" applyProtection="1">
      <alignment horizontal="center" vertical="center" wrapText="1" shrinkToFit="1"/>
      <protection locked="0"/>
    </xf>
    <xf numFmtId="0" fontId="11" fillId="12" borderId="18" xfId="1" applyFont="1" applyFill="1" applyBorder="1" applyAlignment="1" applyProtection="1">
      <alignment horizontal="center" vertical="center" wrapText="1" shrinkToFit="1"/>
      <protection locked="0"/>
    </xf>
    <xf numFmtId="0" fontId="11" fillId="12" borderId="12" xfId="1" applyFont="1" applyFill="1" applyBorder="1" applyAlignment="1" applyProtection="1">
      <alignment horizontal="center" vertical="center" wrapText="1" shrinkToFit="1"/>
      <protection locked="0"/>
    </xf>
    <xf numFmtId="0" fontId="11" fillId="12" borderId="2" xfId="1" applyFont="1" applyFill="1" applyBorder="1" applyAlignment="1" applyProtection="1">
      <alignment horizontal="center" vertical="center" wrapText="1" shrinkToFit="1"/>
      <protection locked="0"/>
    </xf>
    <xf numFmtId="0" fontId="11" fillId="12" borderId="19" xfId="1" applyFont="1" applyFill="1" applyBorder="1" applyAlignment="1" applyProtection="1">
      <alignment horizontal="center" vertical="center" wrapText="1" shrinkToFit="1"/>
      <protection locked="0"/>
    </xf>
    <xf numFmtId="0" fontId="11" fillId="12" borderId="20" xfId="1" applyFont="1" applyFill="1" applyBorder="1" applyAlignment="1" applyProtection="1">
      <alignment horizontal="center" vertical="center" wrapText="1" shrinkToFit="1"/>
      <protection locked="0"/>
    </xf>
    <xf numFmtId="0" fontId="11" fillId="12" borderId="16" xfId="1" applyFont="1" applyFill="1" applyBorder="1" applyAlignment="1">
      <alignment horizontal="center" vertical="center" wrapText="1" shrinkToFit="1"/>
    </xf>
    <xf numFmtId="0" fontId="11" fillId="12" borderId="16" xfId="1" applyFont="1" applyFill="1" applyBorder="1" applyAlignment="1">
      <alignment horizontal="center" vertical="center" shrinkToFit="1"/>
    </xf>
    <xf numFmtId="0" fontId="11" fillId="12" borderId="18" xfId="1" applyFont="1" applyFill="1" applyBorder="1" applyAlignment="1">
      <alignment horizontal="center" vertical="center" shrinkToFit="1"/>
    </xf>
    <xf numFmtId="0" fontId="11" fillId="0" borderId="16"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11" fillId="0" borderId="17" xfId="1" applyFont="1" applyBorder="1" applyAlignment="1" applyProtection="1">
      <alignment horizontal="center" vertical="center" shrinkToFit="1"/>
      <protection locked="0"/>
    </xf>
    <xf numFmtId="0" fontId="11" fillId="0" borderId="167" xfId="1" applyFont="1" applyBorder="1" applyAlignment="1" applyProtection="1">
      <alignment horizontal="center" vertical="center" shrinkToFit="1"/>
      <protection locked="0"/>
    </xf>
    <xf numFmtId="0" fontId="11" fillId="0" borderId="19" xfId="1" applyFont="1" applyBorder="1" applyAlignment="1" applyProtection="1">
      <alignment horizontal="center" vertical="center" shrinkToFit="1"/>
      <protection locked="0"/>
    </xf>
    <xf numFmtId="0" fontId="11" fillId="0" borderId="168" xfId="1" applyFont="1" applyBorder="1" applyAlignment="1" applyProtection="1">
      <alignment horizontal="center" vertical="center" shrinkToFit="1"/>
      <protection locked="0"/>
    </xf>
    <xf numFmtId="0" fontId="11" fillId="12" borderId="25" xfId="1" applyFont="1" applyFill="1" applyBorder="1" applyAlignment="1" applyProtection="1">
      <alignment horizontal="center" vertical="center" shrinkToFit="1"/>
      <protection locked="0"/>
    </xf>
    <xf numFmtId="0" fontId="11" fillId="12" borderId="33" xfId="1" applyFont="1" applyFill="1" applyBorder="1" applyAlignment="1" applyProtection="1">
      <alignment horizontal="center" vertical="center" shrinkToFit="1"/>
      <protection locked="0"/>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56" fontId="8" fillId="0" borderId="9" xfId="2" applyNumberFormat="1" applyFont="1" applyBorder="1" applyAlignment="1">
      <alignment horizontal="center" vertical="center"/>
    </xf>
    <xf numFmtId="56" fontId="8" fillId="0" borderId="10" xfId="2" applyNumberFormat="1" applyFont="1" applyBorder="1" applyAlignment="1">
      <alignment horizontal="center" vertical="center"/>
    </xf>
    <xf numFmtId="56" fontId="8" fillId="0" borderId="11" xfId="2" applyNumberFormat="1" applyFont="1" applyBorder="1" applyAlignment="1">
      <alignment horizontal="center" vertical="center"/>
    </xf>
    <xf numFmtId="49" fontId="5" fillId="0" borderId="13" xfId="1" applyNumberFormat="1" applyFont="1" applyFill="1" applyBorder="1" applyAlignment="1" applyProtection="1">
      <alignment horizontal="center" vertical="center" shrinkToFit="1"/>
      <protection locked="0"/>
    </xf>
    <xf numFmtId="49" fontId="5" fillId="0" borderId="15" xfId="1" applyNumberFormat="1" applyFont="1" applyFill="1" applyBorder="1" applyAlignment="1" applyProtection="1">
      <alignment horizontal="center" vertical="center" shrinkToFit="1"/>
      <protection locked="0"/>
    </xf>
    <xf numFmtId="49" fontId="5" fillId="0" borderId="23" xfId="1" applyNumberFormat="1" applyFont="1" applyFill="1" applyBorder="1" applyAlignment="1" applyProtection="1">
      <alignment horizontal="center" vertical="center" shrinkToFit="1"/>
      <protection locked="0"/>
    </xf>
    <xf numFmtId="56" fontId="8" fillId="0" borderId="12" xfId="2" applyNumberFormat="1" applyFont="1" applyBorder="1" applyAlignment="1">
      <alignment horizontal="center" vertical="center"/>
    </xf>
    <xf numFmtId="56" fontId="8" fillId="0" borderId="2" xfId="2" applyNumberFormat="1" applyFont="1" applyBorder="1" applyAlignment="1">
      <alignment horizontal="center" vertical="center"/>
    </xf>
    <xf numFmtId="56" fontId="8" fillId="0" borderId="13" xfId="2" applyNumberFormat="1" applyFont="1" applyBorder="1" applyAlignment="1">
      <alignment horizontal="center" vertical="center"/>
    </xf>
    <xf numFmtId="56" fontId="8" fillId="0" borderId="14" xfId="2" applyNumberFormat="1" applyFont="1" applyBorder="1" applyAlignment="1">
      <alignment horizontal="center" vertical="center"/>
    </xf>
    <xf numFmtId="56" fontId="8" fillId="0" borderId="0" xfId="2" applyNumberFormat="1" applyFont="1" applyAlignment="1">
      <alignment horizontal="center" vertical="center"/>
    </xf>
    <xf numFmtId="56" fontId="8" fillId="0" borderId="15" xfId="2" applyNumberFormat="1" applyFont="1" applyBorder="1" applyAlignment="1">
      <alignment horizontal="center" vertical="center"/>
    </xf>
    <xf numFmtId="56" fontId="8" fillId="0" borderId="22" xfId="2" applyNumberFormat="1" applyFont="1" applyBorder="1" applyAlignment="1">
      <alignment horizontal="center" vertical="center"/>
    </xf>
    <xf numFmtId="56" fontId="8" fillId="0" borderId="7" xfId="2" applyNumberFormat="1" applyFont="1" applyBorder="1" applyAlignment="1">
      <alignment horizontal="center" vertical="center"/>
    </xf>
    <xf numFmtId="56" fontId="8" fillId="0" borderId="23" xfId="2" applyNumberFormat="1" applyFont="1" applyBorder="1" applyAlignment="1">
      <alignment horizontal="center" vertical="center"/>
    </xf>
    <xf numFmtId="0" fontId="11" fillId="0" borderId="24" xfId="1" applyFont="1" applyBorder="1" applyAlignment="1" applyProtection="1">
      <alignment horizontal="center" vertical="center" shrinkToFit="1"/>
      <protection locked="0"/>
    </xf>
    <xf numFmtId="0" fontId="11" fillId="0" borderId="26" xfId="1" applyFont="1" applyBorder="1" applyAlignment="1" applyProtection="1">
      <alignment horizontal="center" vertical="center" shrinkToFit="1"/>
      <protection locked="0"/>
    </xf>
    <xf numFmtId="0" fontId="11" fillId="0" borderId="27" xfId="1" applyFont="1" applyBorder="1" applyAlignment="1" applyProtection="1">
      <alignment horizontal="center" vertical="center" shrinkToFit="1"/>
      <protection locked="0"/>
    </xf>
    <xf numFmtId="0" fontId="11" fillId="0" borderId="18" xfId="1" applyFont="1" applyBorder="1" applyAlignment="1" applyProtection="1">
      <alignment horizontal="center" vertical="center" shrinkToFit="1"/>
      <protection locked="0"/>
    </xf>
    <xf numFmtId="0" fontId="11" fillId="0" borderId="14"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56" fontId="10" fillId="0" borderId="9" xfId="2" applyNumberFormat="1" applyFont="1" applyBorder="1" applyAlignment="1">
      <alignment horizontal="center" vertical="center" wrapText="1"/>
    </xf>
    <xf numFmtId="56" fontId="10" fillId="0" borderId="10" xfId="2" applyNumberFormat="1" applyFont="1" applyBorder="1" applyAlignment="1">
      <alignment horizontal="center" vertical="center" wrapText="1"/>
    </xf>
    <xf numFmtId="56" fontId="10" fillId="0" borderId="11" xfId="2" applyNumberFormat="1" applyFont="1" applyBorder="1" applyAlignment="1">
      <alignment horizontal="center" vertical="center" wrapText="1"/>
    </xf>
    <xf numFmtId="56" fontId="9" fillId="0" borderId="28" xfId="2" applyNumberFormat="1" applyFont="1" applyBorder="1" applyAlignment="1">
      <alignment horizontal="center" vertical="center" wrapText="1"/>
    </xf>
    <xf numFmtId="56" fontId="9" fillId="0" borderId="29" xfId="2" applyNumberFormat="1" applyFont="1" applyBorder="1" applyAlignment="1">
      <alignment horizontal="center" vertical="center" wrapText="1"/>
    </xf>
    <xf numFmtId="56" fontId="9" fillId="0" borderId="30" xfId="2" applyNumberFormat="1" applyFont="1" applyBorder="1" applyAlignment="1">
      <alignment horizontal="center" vertical="center" wrapText="1"/>
    </xf>
    <xf numFmtId="56" fontId="9" fillId="0" borderId="34" xfId="2" applyNumberFormat="1" applyFont="1" applyBorder="1" applyAlignment="1">
      <alignment horizontal="center" vertical="center" wrapText="1"/>
    </xf>
    <xf numFmtId="56" fontId="9" fillId="0" borderId="35" xfId="2" applyNumberFormat="1" applyFont="1" applyBorder="1" applyAlignment="1">
      <alignment horizontal="center" vertical="center" wrapText="1"/>
    </xf>
    <xf numFmtId="56" fontId="9" fillId="0" borderId="36" xfId="2" applyNumberFormat="1" applyFont="1" applyBorder="1" applyAlignment="1">
      <alignment horizontal="center" vertical="center" wrapText="1"/>
    </xf>
    <xf numFmtId="56" fontId="11" fillId="0" borderId="12" xfId="2" applyNumberFormat="1" applyFont="1" applyBorder="1" applyAlignment="1">
      <alignment horizontal="center" vertical="center"/>
    </xf>
    <xf numFmtId="56" fontId="11" fillId="0" borderId="2" xfId="2" applyNumberFormat="1" applyFont="1" applyBorder="1" applyAlignment="1">
      <alignment horizontal="center" vertical="center"/>
    </xf>
    <xf numFmtId="56" fontId="11" fillId="0" borderId="13" xfId="2" applyNumberFormat="1" applyFont="1" applyBorder="1" applyAlignment="1">
      <alignment horizontal="center" vertical="center"/>
    </xf>
    <xf numFmtId="56" fontId="11" fillId="0" borderId="32" xfId="2" applyNumberFormat="1" applyFont="1" applyBorder="1" applyAlignment="1">
      <alignment horizontal="center" vertical="center"/>
    </xf>
    <xf numFmtId="56" fontId="11" fillId="0" borderId="37" xfId="2" applyNumberFormat="1" applyFont="1" applyBorder="1" applyAlignment="1">
      <alignment horizontal="center" vertical="center"/>
    </xf>
    <xf numFmtId="56" fontId="11" fillId="0" borderId="38" xfId="2" applyNumberFormat="1" applyFont="1" applyBorder="1" applyAlignment="1">
      <alignment horizontal="center" vertical="center"/>
    </xf>
    <xf numFmtId="56" fontId="11" fillId="0" borderId="12" xfId="2" applyNumberFormat="1" applyFont="1" applyBorder="1" applyAlignment="1">
      <alignment horizontal="center" vertical="center" wrapText="1"/>
    </xf>
    <xf numFmtId="56" fontId="11" fillId="0" borderId="2" xfId="2" applyNumberFormat="1" applyFont="1" applyBorder="1" applyAlignment="1">
      <alignment horizontal="center" vertical="center" wrapText="1"/>
    </xf>
    <xf numFmtId="56" fontId="11" fillId="0" borderId="3" xfId="2" applyNumberFormat="1" applyFont="1" applyBorder="1" applyAlignment="1">
      <alignment horizontal="center" vertical="center" wrapText="1"/>
    </xf>
    <xf numFmtId="56" fontId="11" fillId="0" borderId="32" xfId="2" applyNumberFormat="1" applyFont="1" applyBorder="1" applyAlignment="1">
      <alignment horizontal="center" vertical="center" wrapText="1"/>
    </xf>
    <xf numFmtId="56" fontId="11" fillId="0" borderId="37" xfId="2" applyNumberFormat="1" applyFont="1" applyBorder="1" applyAlignment="1">
      <alignment horizontal="center" vertical="center" wrapText="1"/>
    </xf>
    <xf numFmtId="56" fontId="11" fillId="0" borderId="39" xfId="2" applyNumberFormat="1" applyFont="1" applyBorder="1" applyAlignment="1">
      <alignment horizontal="center" vertical="center" wrapText="1"/>
    </xf>
    <xf numFmtId="56" fontId="12" fillId="0" borderId="41" xfId="2" applyNumberFormat="1" applyFont="1" applyBorder="1" applyAlignment="1">
      <alignment horizontal="center" vertical="center"/>
    </xf>
    <xf numFmtId="49" fontId="11" fillId="0" borderId="41" xfId="2" applyNumberFormat="1" applyFont="1" applyBorder="1" applyAlignment="1" applyProtection="1">
      <alignment horizontal="center" vertical="center"/>
      <protection locked="0"/>
    </xf>
    <xf numFmtId="49" fontId="11" fillId="0" borderId="42" xfId="2" applyNumberFormat="1" applyFont="1" applyBorder="1" applyAlignment="1" applyProtection="1">
      <alignment horizontal="center" vertical="center"/>
      <protection locked="0"/>
    </xf>
    <xf numFmtId="49" fontId="11" fillId="0" borderId="18" xfId="2" applyNumberFormat="1" applyFont="1" applyBorder="1" applyAlignment="1" applyProtection="1">
      <alignment horizontal="center" vertical="center"/>
      <protection locked="0"/>
    </xf>
    <xf numFmtId="49" fontId="11" fillId="0" borderId="14" xfId="2" applyNumberFormat="1" applyFont="1" applyBorder="1" applyAlignment="1" applyProtection="1">
      <alignment horizontal="center" vertical="center"/>
      <protection locked="0"/>
    </xf>
    <xf numFmtId="49" fontId="11" fillId="0" borderId="57" xfId="2" applyNumberFormat="1" applyFont="1" applyBorder="1" applyAlignment="1" applyProtection="1">
      <alignment horizontal="center" vertical="center"/>
      <protection locked="0"/>
    </xf>
    <xf numFmtId="49" fontId="11" fillId="0" borderId="22" xfId="2" applyNumberFormat="1" applyFont="1" applyBorder="1" applyAlignment="1" applyProtection="1">
      <alignment horizontal="center" vertical="center"/>
      <protection locked="0"/>
    </xf>
    <xf numFmtId="49" fontId="5" fillId="0" borderId="42" xfId="1" applyNumberFormat="1" applyFont="1" applyFill="1" applyBorder="1" applyAlignment="1" applyProtection="1">
      <alignment horizontal="center" vertical="center" shrinkToFit="1"/>
      <protection locked="0"/>
    </xf>
    <xf numFmtId="49" fontId="5" fillId="0" borderId="63" xfId="1" applyNumberFormat="1" applyFont="1" applyFill="1" applyBorder="1" applyAlignment="1" applyProtection="1">
      <alignment horizontal="center" vertical="center" shrinkToFit="1"/>
      <protection locked="0"/>
    </xf>
    <xf numFmtId="49" fontId="5" fillId="0" borderId="102" xfId="1" applyNumberFormat="1" applyFont="1" applyFill="1" applyBorder="1" applyAlignment="1" applyProtection="1">
      <alignment horizontal="center" vertical="center" shrinkToFit="1"/>
      <protection locked="0"/>
    </xf>
    <xf numFmtId="49" fontId="5" fillId="0" borderId="14" xfId="1" applyNumberFormat="1" applyFont="1" applyFill="1" applyBorder="1" applyAlignment="1" applyProtection="1">
      <alignment horizontal="center" vertical="center" shrinkToFit="1"/>
      <protection locked="0"/>
    </xf>
    <xf numFmtId="49" fontId="5" fillId="0" borderId="22" xfId="1" applyNumberFormat="1" applyFont="1" applyFill="1" applyBorder="1" applyAlignment="1" applyProtection="1">
      <alignment horizontal="center" vertical="center" shrinkToFit="1"/>
      <protection locked="0"/>
    </xf>
    <xf numFmtId="56" fontId="12" fillId="0" borderId="34" xfId="2" applyNumberFormat="1" applyFont="1" applyBorder="1" applyAlignment="1">
      <alignment horizontal="center" vertical="center" wrapText="1"/>
    </xf>
    <xf numFmtId="56" fontId="12" fillId="0" borderId="35" xfId="2" applyNumberFormat="1" applyFont="1" applyBorder="1" applyAlignment="1">
      <alignment horizontal="center" vertical="center" wrapText="1"/>
    </xf>
    <xf numFmtId="56" fontId="12" fillId="0" borderId="36" xfId="2" applyNumberFormat="1" applyFont="1" applyBorder="1" applyAlignment="1">
      <alignment horizontal="center" vertical="center" wrapText="1"/>
    </xf>
    <xf numFmtId="49" fontId="5" fillId="0" borderId="101" xfId="1" applyNumberFormat="1" applyFont="1" applyFill="1" applyBorder="1" applyAlignment="1" applyProtection="1">
      <alignment horizontal="center" vertical="center" shrinkToFit="1"/>
      <protection locked="0"/>
    </xf>
    <xf numFmtId="0" fontId="23" fillId="0" borderId="1"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14" fontId="23" fillId="0" borderId="1" xfId="1" applyNumberFormat="1" applyFont="1" applyFill="1" applyBorder="1" applyAlignment="1" applyProtection="1">
      <alignment horizontal="left" shrinkToFit="1"/>
      <protection locked="0"/>
    </xf>
    <xf numFmtId="14" fontId="23" fillId="0" borderId="2" xfId="1" applyNumberFormat="1" applyFont="1" applyFill="1" applyBorder="1" applyAlignment="1" applyProtection="1">
      <alignment horizontal="left" shrinkToFit="1"/>
      <protection locked="0"/>
    </xf>
    <xf numFmtId="14" fontId="23" fillId="0" borderId="4" xfId="1" applyNumberFormat="1" applyFont="1" applyFill="1" applyBorder="1" applyAlignment="1" applyProtection="1">
      <alignment horizontal="left" shrinkToFit="1"/>
      <protection locked="0"/>
    </xf>
    <xf numFmtId="14" fontId="23" fillId="0" borderId="0" xfId="1" applyNumberFormat="1" applyFont="1" applyFill="1" applyBorder="1" applyAlignment="1" applyProtection="1">
      <alignment horizontal="left" shrinkToFit="1"/>
      <protection locked="0"/>
    </xf>
    <xf numFmtId="14" fontId="5" fillId="0" borderId="2" xfId="1" applyNumberFormat="1" applyFont="1" applyFill="1" applyBorder="1" applyAlignment="1">
      <alignment horizontal="center" vertical="center" wrapText="1"/>
    </xf>
    <xf numFmtId="14" fontId="5" fillId="0" borderId="0" xfId="1" applyNumberFormat="1" applyFont="1" applyFill="1" applyAlignment="1">
      <alignment horizontal="center" vertical="center" wrapText="1"/>
    </xf>
    <xf numFmtId="14" fontId="5" fillId="0" borderId="7" xfId="1" applyNumberFormat="1" applyFont="1" applyFill="1" applyBorder="1" applyAlignment="1">
      <alignment horizontal="center" vertical="center" wrapText="1"/>
    </xf>
    <xf numFmtId="14" fontId="23" fillId="0" borderId="2" xfId="1" applyNumberFormat="1" applyFont="1" applyFill="1" applyBorder="1" applyAlignment="1" applyProtection="1">
      <alignment horizontal="center" shrinkToFit="1"/>
      <protection locked="0"/>
    </xf>
    <xf numFmtId="14" fontId="23" fillId="0" borderId="3" xfId="1" applyNumberFormat="1" applyFont="1" applyFill="1" applyBorder="1" applyAlignment="1" applyProtection="1">
      <alignment horizontal="center" shrinkToFit="1"/>
      <protection locked="0"/>
    </xf>
    <xf numFmtId="14" fontId="23" fillId="0" borderId="0" xfId="1" applyNumberFormat="1" applyFont="1" applyFill="1" applyBorder="1" applyAlignment="1" applyProtection="1">
      <alignment horizontal="center" shrinkToFit="1"/>
      <protection locked="0"/>
    </xf>
    <xf numFmtId="14" fontId="23" fillId="0" borderId="5" xfId="1" applyNumberFormat="1" applyFont="1" applyFill="1" applyBorder="1" applyAlignment="1" applyProtection="1">
      <alignment horizontal="center" shrinkToFit="1"/>
      <protection locked="0"/>
    </xf>
    <xf numFmtId="0" fontId="11" fillId="12" borderId="16" xfId="1" applyFont="1" applyFill="1" applyBorder="1" applyAlignment="1" applyProtection="1">
      <alignment horizontal="center" vertical="center" shrinkToFit="1"/>
      <protection locked="0"/>
    </xf>
    <xf numFmtId="0" fontId="11" fillId="12" borderId="18" xfId="1" applyFont="1" applyFill="1" applyBorder="1" applyAlignment="1" applyProtection="1">
      <alignment horizontal="center" vertical="center" shrinkToFit="1"/>
      <protection locked="0"/>
    </xf>
    <xf numFmtId="0" fontId="11" fillId="12" borderId="0" xfId="1" applyFont="1" applyFill="1" applyAlignment="1" applyProtection="1">
      <alignment horizontal="center" vertical="center" wrapText="1" shrinkToFit="1"/>
      <protection locked="0"/>
    </xf>
    <xf numFmtId="0" fontId="11" fillId="12" borderId="13" xfId="1" applyFont="1" applyFill="1" applyBorder="1" applyAlignment="1" applyProtection="1">
      <alignment horizontal="center" vertical="center" wrapText="1" shrinkToFit="1"/>
      <protection locked="0"/>
    </xf>
    <xf numFmtId="0" fontId="11" fillId="12" borderId="45" xfId="1" applyFont="1" applyFill="1" applyBorder="1" applyAlignment="1" applyProtection="1">
      <alignment horizontal="center" vertical="center" wrapText="1" shrinkToFit="1"/>
      <protection locked="0"/>
    </xf>
    <xf numFmtId="0" fontId="11" fillId="12" borderId="3" xfId="1" applyFont="1" applyFill="1" applyBorder="1" applyAlignment="1" applyProtection="1">
      <alignment horizontal="center" vertical="center" wrapText="1" shrinkToFit="1"/>
      <protection locked="0"/>
    </xf>
    <xf numFmtId="0" fontId="11" fillId="12" borderId="46" xfId="1" applyFont="1" applyFill="1" applyBorder="1" applyAlignment="1" applyProtection="1">
      <alignment horizontal="center" vertical="center" wrapText="1" shrinkToFit="1"/>
      <protection locked="0"/>
    </xf>
    <xf numFmtId="0" fontId="11" fillId="12" borderId="40" xfId="1" applyFont="1" applyFill="1" applyBorder="1" applyAlignment="1" applyProtection="1">
      <alignment horizontal="center" vertical="center" shrinkToFit="1"/>
      <protection locked="0"/>
    </xf>
    <xf numFmtId="0" fontId="11" fillId="12" borderId="44" xfId="1" applyFont="1" applyFill="1" applyBorder="1" applyAlignment="1" applyProtection="1">
      <alignment horizontal="center" vertical="center" shrinkToFit="1"/>
      <protection locked="0"/>
    </xf>
    <xf numFmtId="0" fontId="11" fillId="0" borderId="40" xfId="1" applyFont="1" applyBorder="1" applyAlignment="1" applyProtection="1">
      <alignment horizontal="center" vertical="center" shrinkToFit="1"/>
      <protection locked="0"/>
    </xf>
    <xf numFmtId="0" fontId="11" fillId="0" borderId="53" xfId="1" applyFont="1" applyBorder="1" applyAlignment="1" applyProtection="1">
      <alignment horizontal="center" vertical="center" shrinkToFit="1"/>
      <protection locked="0"/>
    </xf>
    <xf numFmtId="0" fontId="11" fillId="0" borderId="165" xfId="1" applyFont="1" applyBorder="1" applyAlignment="1" applyProtection="1">
      <alignment horizontal="center" vertical="center" shrinkToFit="1"/>
      <protection locked="0"/>
    </xf>
    <xf numFmtId="0" fontId="11" fillId="0" borderId="44" xfId="1" applyFont="1" applyBorder="1" applyAlignment="1" applyProtection="1">
      <alignment horizontal="center" vertical="center" shrinkToFit="1"/>
      <protection locked="0"/>
    </xf>
    <xf numFmtId="0" fontId="11" fillId="0" borderId="58" xfId="1" applyFont="1" applyBorder="1" applyAlignment="1" applyProtection="1">
      <alignment horizontal="center" vertical="center" shrinkToFit="1"/>
      <protection locked="0"/>
    </xf>
    <xf numFmtId="0" fontId="11" fillId="0" borderId="166" xfId="1" applyFont="1" applyBorder="1" applyAlignment="1" applyProtection="1">
      <alignment horizontal="center" vertical="center" shrinkToFit="1"/>
      <protection locked="0"/>
    </xf>
    <xf numFmtId="0" fontId="11" fillId="12" borderId="47" xfId="1" applyFont="1" applyFill="1" applyBorder="1" applyAlignment="1" applyProtection="1">
      <alignment horizontal="center" vertical="center" shrinkToFit="1"/>
      <protection locked="0"/>
    </xf>
    <xf numFmtId="0" fontId="11" fillId="12" borderId="48" xfId="1" applyFont="1" applyFill="1" applyBorder="1" applyAlignment="1" applyProtection="1">
      <alignment horizontal="center" vertical="center" shrinkToFit="1"/>
      <protection locked="0"/>
    </xf>
    <xf numFmtId="0" fontId="11" fillId="12" borderId="49" xfId="1" applyFont="1" applyFill="1" applyBorder="1" applyAlignment="1" applyProtection="1">
      <alignment horizontal="center" vertical="center" shrinkToFit="1"/>
      <protection locked="0"/>
    </xf>
    <xf numFmtId="0" fontId="11" fillId="12" borderId="50" xfId="1" applyFont="1" applyFill="1" applyBorder="1" applyAlignment="1" applyProtection="1">
      <alignment horizontal="center" vertical="center" shrinkToFit="1"/>
      <protection locked="0"/>
    </xf>
    <xf numFmtId="0" fontId="11" fillId="12" borderId="51" xfId="1" applyFont="1" applyFill="1" applyBorder="1" applyAlignment="1" applyProtection="1">
      <alignment horizontal="center" vertical="center" shrinkToFit="1"/>
      <protection locked="0"/>
    </xf>
    <xf numFmtId="0" fontId="11" fillId="12" borderId="52" xfId="1" applyFont="1" applyFill="1" applyBorder="1" applyAlignment="1" applyProtection="1">
      <alignment horizontal="center" vertical="center" shrinkToFit="1"/>
      <protection locked="0"/>
    </xf>
    <xf numFmtId="0" fontId="11" fillId="12" borderId="163" xfId="1" applyFont="1" applyFill="1" applyBorder="1" applyAlignment="1" applyProtection="1">
      <alignment horizontal="center" vertical="center" shrinkToFit="1"/>
      <protection locked="0"/>
    </xf>
    <xf numFmtId="0" fontId="11" fillId="12" borderId="164" xfId="1" applyFont="1" applyFill="1" applyBorder="1" applyAlignment="1" applyProtection="1">
      <alignment horizontal="center" vertical="center" shrinkToFit="1"/>
      <protection locked="0"/>
    </xf>
    <xf numFmtId="14" fontId="9" fillId="0" borderId="4" xfId="1" applyNumberFormat="1" applyFont="1" applyFill="1" applyBorder="1" applyAlignment="1">
      <alignment horizontal="left" vertical="center" wrapText="1"/>
    </xf>
    <xf numFmtId="14" fontId="9" fillId="0" borderId="0" xfId="1" applyNumberFormat="1" applyFont="1" applyFill="1" applyAlignment="1">
      <alignment horizontal="left" vertical="center" wrapText="1"/>
    </xf>
    <xf numFmtId="14" fontId="9" fillId="0" borderId="6" xfId="1" applyNumberFormat="1" applyFont="1" applyFill="1" applyBorder="1" applyAlignment="1">
      <alignment horizontal="left" vertical="center" wrapText="1"/>
    </xf>
    <xf numFmtId="14" fontId="9" fillId="0" borderId="7" xfId="1" applyNumberFormat="1" applyFont="1" applyFill="1" applyBorder="1" applyAlignment="1">
      <alignment horizontal="left" vertical="center" wrapText="1"/>
    </xf>
    <xf numFmtId="14" fontId="9" fillId="0" borderId="0" xfId="1" applyNumberFormat="1" applyFont="1" applyFill="1" applyAlignment="1">
      <alignment horizontal="center" vertical="center" wrapText="1"/>
    </xf>
    <xf numFmtId="14" fontId="23" fillId="0" borderId="0" xfId="1" applyNumberFormat="1" applyFont="1" applyFill="1" applyAlignment="1">
      <alignment horizontal="center" vertical="center" wrapText="1"/>
    </xf>
    <xf numFmtId="14" fontId="23" fillId="0" borderId="5" xfId="1" applyNumberFormat="1" applyFont="1" applyFill="1" applyBorder="1" applyAlignment="1">
      <alignment horizontal="center" vertical="center" wrapText="1"/>
    </xf>
    <xf numFmtId="14" fontId="23" fillId="0" borderId="7" xfId="1" applyNumberFormat="1" applyFont="1" applyFill="1" applyBorder="1" applyAlignment="1">
      <alignment horizontal="center" vertical="center" wrapText="1"/>
    </xf>
    <xf numFmtId="14" fontId="23" fillId="0" borderId="8" xfId="1" applyNumberFormat="1" applyFont="1" applyFill="1" applyBorder="1" applyAlignment="1">
      <alignment horizontal="center" vertical="center" wrapText="1"/>
    </xf>
    <xf numFmtId="0" fontId="11" fillId="12" borderId="53" xfId="1" applyFont="1" applyFill="1" applyBorder="1" applyAlignment="1" applyProtection="1">
      <alignment horizontal="center" vertical="center" shrinkToFit="1"/>
      <protection locked="0"/>
    </xf>
    <xf numFmtId="0" fontId="11" fillId="12" borderId="54" xfId="1" applyFont="1" applyFill="1" applyBorder="1" applyAlignment="1" applyProtection="1">
      <alignment horizontal="center" vertical="center" shrinkToFit="1"/>
      <protection locked="0"/>
    </xf>
    <xf numFmtId="0" fontId="11" fillId="12" borderId="55" xfId="1" applyFont="1" applyFill="1" applyBorder="1" applyAlignment="1" applyProtection="1">
      <alignment horizontal="center" vertical="center" shrinkToFit="1"/>
      <protection locked="0"/>
    </xf>
    <xf numFmtId="0" fontId="11" fillId="12" borderId="58" xfId="1" applyFont="1" applyFill="1" applyBorder="1" applyAlignment="1" applyProtection="1">
      <alignment horizontal="center" vertical="center" shrinkToFit="1"/>
      <protection locked="0"/>
    </xf>
    <xf numFmtId="0" fontId="11" fillId="12" borderId="59" xfId="1" applyFont="1" applyFill="1" applyBorder="1" applyAlignment="1" applyProtection="1">
      <alignment horizontal="center" vertical="center" shrinkToFit="1"/>
      <protection locked="0"/>
    </xf>
    <xf numFmtId="0" fontId="11" fillId="12" borderId="60" xfId="1" applyFont="1" applyFill="1" applyBorder="1" applyAlignment="1" applyProtection="1">
      <alignment horizontal="center" vertical="center" shrinkToFit="1"/>
      <protection locked="0"/>
    </xf>
    <xf numFmtId="0" fontId="11" fillId="12" borderId="56" xfId="1" applyFont="1" applyFill="1" applyBorder="1" applyAlignment="1" applyProtection="1">
      <alignment horizontal="center" vertical="center" shrinkToFit="1"/>
      <protection locked="0"/>
    </xf>
    <xf numFmtId="0" fontId="11" fillId="12" borderId="61" xfId="1" applyFont="1" applyFill="1" applyBorder="1" applyAlignment="1" applyProtection="1">
      <alignment horizontal="center" vertical="center" shrinkToFit="1"/>
      <protection locked="0"/>
    </xf>
    <xf numFmtId="0" fontId="11" fillId="3" borderId="28" xfId="2" applyFont="1" applyFill="1" applyBorder="1" applyAlignment="1">
      <alignment horizontal="center" vertical="center" shrinkToFit="1"/>
    </xf>
    <xf numFmtId="0" fontId="11" fillId="3" borderId="29"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4" fillId="2" borderId="13" xfId="2" applyFont="1" applyFill="1" applyBorder="1" applyAlignment="1">
      <alignment horizontal="center" vertical="center" shrinkToFit="1"/>
    </xf>
    <xf numFmtId="0" fontId="14" fillId="2" borderId="14" xfId="2" applyFont="1" applyFill="1" applyBorder="1" applyAlignment="1">
      <alignment horizontal="center" vertical="center" shrinkToFit="1"/>
    </xf>
    <xf numFmtId="0" fontId="14" fillId="2" borderId="0" xfId="2" applyFont="1" applyFill="1" applyBorder="1" applyAlignment="1">
      <alignment horizontal="center" vertical="center" shrinkToFit="1"/>
    </xf>
    <xf numFmtId="0" fontId="14" fillId="2" borderId="15" xfId="2" applyFont="1" applyFill="1" applyBorder="1" applyAlignment="1">
      <alignment horizontal="center" vertical="center" shrinkToFit="1"/>
    </xf>
    <xf numFmtId="0" fontId="14" fillId="2" borderId="22" xfId="2" applyFont="1" applyFill="1" applyBorder="1" applyAlignment="1">
      <alignment horizontal="center" vertical="center" shrinkToFit="1"/>
    </xf>
    <xf numFmtId="0" fontId="14" fillId="2" borderId="7" xfId="2" applyFont="1" applyFill="1" applyBorder="1" applyAlignment="1">
      <alignment horizontal="center" vertical="center" shrinkToFit="1"/>
    </xf>
    <xf numFmtId="0" fontId="14" fillId="2" borderId="23" xfId="2" applyFont="1" applyFill="1" applyBorder="1" applyAlignment="1">
      <alignment horizontal="center" vertical="center" shrinkToFit="1"/>
    </xf>
    <xf numFmtId="0" fontId="14" fillId="2" borderId="0" xfId="2" applyFont="1" applyFill="1" applyAlignment="1">
      <alignment horizontal="center" vertical="center" shrinkToFit="1"/>
    </xf>
    <xf numFmtId="0" fontId="11" fillId="0" borderId="12"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0" xfId="2" applyFont="1" applyAlignment="1">
      <alignment horizontal="center" vertical="center" shrinkToFit="1"/>
    </xf>
    <xf numFmtId="0" fontId="11" fillId="0" borderId="5" xfId="2" applyFont="1" applyBorder="1" applyAlignment="1">
      <alignment horizontal="center" vertical="center" shrinkToFit="1"/>
    </xf>
    <xf numFmtId="0" fontId="14" fillId="2" borderId="104" xfId="2" applyFont="1" applyFill="1" applyBorder="1" applyAlignment="1">
      <alignment horizontal="center" vertical="center" shrinkToFit="1"/>
    </xf>
    <xf numFmtId="0" fontId="14" fillId="2" borderId="105" xfId="2" applyFont="1" applyFill="1" applyBorder="1" applyAlignment="1">
      <alignment horizontal="center" vertical="center" shrinkToFit="1"/>
    </xf>
    <xf numFmtId="0" fontId="14" fillId="2" borderId="37" xfId="2" applyFont="1" applyFill="1" applyBorder="1" applyAlignment="1">
      <alignment horizontal="center" vertical="center" shrinkToFit="1"/>
    </xf>
    <xf numFmtId="0" fontId="14" fillId="2" borderId="38" xfId="2" applyFont="1" applyFill="1" applyBorder="1" applyAlignment="1">
      <alignment horizontal="center" vertical="center" shrinkToFit="1"/>
    </xf>
    <xf numFmtId="0" fontId="5" fillId="8" borderId="1" xfId="2" applyFont="1" applyFill="1" applyBorder="1" applyAlignment="1">
      <alignment horizontal="center" vertical="center"/>
    </xf>
    <xf numFmtId="0" fontId="5" fillId="8" borderId="2" xfId="2" applyFont="1" applyFill="1" applyBorder="1" applyAlignment="1">
      <alignment horizontal="center" vertical="center"/>
    </xf>
    <xf numFmtId="0" fontId="5" fillId="8" borderId="13" xfId="2" applyFont="1" applyFill="1" applyBorder="1" applyAlignment="1">
      <alignment horizontal="center" vertical="center"/>
    </xf>
    <xf numFmtId="0" fontId="5" fillId="8" borderId="4" xfId="2" applyFont="1" applyFill="1" applyBorder="1" applyAlignment="1">
      <alignment horizontal="center" vertical="center"/>
    </xf>
    <xf numFmtId="0" fontId="5" fillId="8" borderId="0" xfId="2" applyFont="1" applyFill="1" applyBorder="1" applyAlignment="1">
      <alignment horizontal="center" vertical="center"/>
    </xf>
    <xf numFmtId="0" fontId="5" fillId="8" borderId="15" xfId="2" applyFont="1" applyFill="1" applyBorder="1" applyAlignment="1">
      <alignment horizontal="center" vertical="center"/>
    </xf>
    <xf numFmtId="0" fontId="14" fillId="2" borderId="32" xfId="2" applyFont="1" applyFill="1" applyBorder="1" applyAlignment="1">
      <alignment horizontal="center" vertical="center" shrinkToFit="1"/>
    </xf>
    <xf numFmtId="0" fontId="14" fillId="2" borderId="12" xfId="2" applyFont="1" applyFill="1" applyBorder="1" applyAlignment="1">
      <alignment horizontal="center" vertical="center" wrapText="1" shrinkToFit="1"/>
    </xf>
    <xf numFmtId="177" fontId="25" fillId="6" borderId="6" xfId="2" applyNumberFormat="1" applyFont="1" applyFill="1" applyBorder="1" applyAlignment="1">
      <alignment horizontal="center" vertical="center"/>
    </xf>
    <xf numFmtId="177" fontId="25" fillId="6" borderId="7" xfId="2" applyNumberFormat="1" applyFont="1" applyFill="1" applyBorder="1" applyAlignment="1">
      <alignment horizontal="center" vertical="center"/>
    </xf>
    <xf numFmtId="49" fontId="11" fillId="0" borderId="12" xfId="3" applyNumberFormat="1" applyFont="1" applyBorder="1" applyAlignment="1" applyProtection="1">
      <alignment horizontal="left" vertical="top" shrinkToFit="1"/>
      <protection locked="0"/>
    </xf>
    <xf numFmtId="49" fontId="11" fillId="0" borderId="2" xfId="3" applyNumberFormat="1" applyFont="1" applyBorder="1" applyAlignment="1" applyProtection="1">
      <alignment horizontal="left" vertical="top" shrinkToFit="1"/>
      <protection locked="0"/>
    </xf>
    <xf numFmtId="49" fontId="11" fillId="0" borderId="3" xfId="3" applyNumberFormat="1" applyFont="1" applyBorder="1" applyAlignment="1" applyProtection="1">
      <alignment horizontal="left" vertical="top" shrinkToFit="1"/>
      <protection locked="0"/>
    </xf>
    <xf numFmtId="49" fontId="11" fillId="0" borderId="14" xfId="3" applyNumberFormat="1" applyFont="1" applyBorder="1" applyAlignment="1" applyProtection="1">
      <alignment horizontal="left" vertical="top" shrinkToFit="1"/>
      <protection locked="0"/>
    </xf>
    <xf numFmtId="49" fontId="11" fillId="0" borderId="0" xfId="3" applyNumberFormat="1" applyFont="1" applyBorder="1" applyAlignment="1" applyProtection="1">
      <alignment horizontal="left" vertical="top" shrinkToFit="1"/>
      <protection locked="0"/>
    </xf>
    <xf numFmtId="49" fontId="11" fillId="0" borderId="5" xfId="3" applyNumberFormat="1" applyFont="1" applyBorder="1" applyAlignment="1" applyProtection="1">
      <alignment horizontal="left" vertical="top" shrinkToFit="1"/>
      <protection locked="0"/>
    </xf>
    <xf numFmtId="49" fontId="11" fillId="0" borderId="22" xfId="3" applyNumberFormat="1" applyFont="1" applyBorder="1" applyAlignment="1" applyProtection="1">
      <alignment horizontal="left" vertical="top" shrinkToFit="1"/>
      <protection locked="0"/>
    </xf>
    <xf numFmtId="49" fontId="11" fillId="0" borderId="7" xfId="3" applyNumberFormat="1" applyFont="1" applyBorder="1" applyAlignment="1" applyProtection="1">
      <alignment horizontal="left" vertical="top" shrinkToFit="1"/>
      <protection locked="0"/>
    </xf>
    <xf numFmtId="49" fontId="11" fillId="0" borderId="8" xfId="3" applyNumberFormat="1" applyFont="1" applyBorder="1" applyAlignment="1" applyProtection="1">
      <alignment horizontal="left" vertical="top" shrinkToFit="1"/>
      <protection locked="0"/>
    </xf>
    <xf numFmtId="20" fontId="16" fillId="0" borderId="72" xfId="2" applyNumberFormat="1" applyFont="1" applyBorder="1" applyAlignment="1" applyProtection="1">
      <alignment horizontal="center" vertical="center" shrinkToFit="1"/>
      <protection locked="0"/>
    </xf>
    <xf numFmtId="20" fontId="16" fillId="0" borderId="73" xfId="2" applyNumberFormat="1" applyFont="1" applyBorder="1" applyAlignment="1" applyProtection="1">
      <alignment horizontal="center" vertical="center" shrinkToFit="1"/>
      <protection locked="0"/>
    </xf>
    <xf numFmtId="180" fontId="16" fillId="0" borderId="73" xfId="2" applyNumberFormat="1" applyFont="1" applyBorder="1" applyAlignment="1" applyProtection="1">
      <alignment horizontal="center" vertical="center" shrinkToFit="1"/>
      <protection locked="0"/>
    </xf>
    <xf numFmtId="180" fontId="16" fillId="0" borderId="74" xfId="2" applyNumberFormat="1" applyFont="1" applyBorder="1" applyAlignment="1" applyProtection="1">
      <alignment horizontal="center" vertical="center" shrinkToFit="1"/>
      <protection locked="0"/>
    </xf>
    <xf numFmtId="49" fontId="11" fillId="0" borderId="75" xfId="2" applyNumberFormat="1" applyFont="1" applyBorder="1" applyAlignment="1" applyProtection="1">
      <alignment horizontal="center" vertical="center" shrinkToFit="1"/>
      <protection locked="0"/>
    </xf>
    <xf numFmtId="0" fontId="11" fillId="5" borderId="72" xfId="2" applyFont="1" applyFill="1" applyBorder="1" applyAlignment="1" applyProtection="1">
      <alignment horizontal="center" vertical="center" shrinkToFit="1"/>
      <protection locked="0"/>
    </xf>
    <xf numFmtId="0" fontId="11" fillId="5" borderId="73" xfId="2" applyFont="1" applyFill="1" applyBorder="1" applyAlignment="1" applyProtection="1">
      <alignment horizontal="center" vertical="center" shrinkToFit="1"/>
      <protection locked="0"/>
    </xf>
    <xf numFmtId="49" fontId="11" fillId="0" borderId="72" xfId="3" applyNumberFormat="1" applyFont="1" applyBorder="1" applyAlignment="1" applyProtection="1">
      <alignment horizontal="left" vertical="center" shrinkToFit="1"/>
      <protection locked="0"/>
    </xf>
    <xf numFmtId="49" fontId="11" fillId="0" borderId="73" xfId="3" applyNumberFormat="1" applyFont="1" applyBorder="1" applyAlignment="1" applyProtection="1">
      <alignment horizontal="left" vertical="center" shrinkToFit="1"/>
      <protection locked="0"/>
    </xf>
    <xf numFmtId="49" fontId="11" fillId="0" borderId="74" xfId="3" applyNumberFormat="1" applyFont="1" applyBorder="1" applyAlignment="1" applyProtection="1">
      <alignment horizontal="left" vertical="center" shrinkToFit="1"/>
      <protection locked="0"/>
    </xf>
    <xf numFmtId="178" fontId="26" fillId="4" borderId="1" xfId="2" applyNumberFormat="1" applyFont="1" applyFill="1" applyBorder="1" applyAlignment="1">
      <alignment horizontal="center" vertical="center"/>
    </xf>
    <xf numFmtId="178" fontId="26" fillId="4" borderId="2" xfId="2" applyNumberFormat="1" applyFont="1" applyFill="1" applyBorder="1" applyAlignment="1">
      <alignment horizontal="center" vertical="center"/>
    </xf>
    <xf numFmtId="178" fontId="26" fillId="4" borderId="4" xfId="2" applyNumberFormat="1" applyFont="1" applyFill="1" applyBorder="1" applyAlignment="1">
      <alignment horizontal="center" vertical="center"/>
    </xf>
    <xf numFmtId="178" fontId="26" fillId="4" borderId="0" xfId="2" applyNumberFormat="1" applyFont="1" applyFill="1" applyAlignment="1">
      <alignment horizontal="center" vertical="center"/>
    </xf>
    <xf numFmtId="178" fontId="26" fillId="4" borderId="6" xfId="2" applyNumberFormat="1" applyFont="1" applyFill="1" applyBorder="1" applyAlignment="1">
      <alignment horizontal="center" vertical="center"/>
    </xf>
    <xf numFmtId="178" fontId="26" fillId="4" borderId="7" xfId="2" applyNumberFormat="1" applyFont="1" applyFill="1" applyBorder="1" applyAlignment="1">
      <alignment horizontal="center" vertical="center"/>
    </xf>
    <xf numFmtId="176" fontId="25" fillId="4" borderId="13" xfId="2" applyNumberFormat="1" applyFont="1" applyFill="1" applyBorder="1" applyAlignment="1">
      <alignment horizontal="center" vertical="center"/>
    </xf>
    <xf numFmtId="176" fontId="25" fillId="4" borderId="15" xfId="2" applyNumberFormat="1" applyFont="1" applyFill="1" applyBorder="1" applyAlignment="1">
      <alignment horizontal="center" vertical="center"/>
    </xf>
    <xf numFmtId="176" fontId="25" fillId="4" borderId="23" xfId="2" applyNumberFormat="1" applyFont="1" applyFill="1" applyBorder="1" applyAlignment="1">
      <alignment horizontal="center" vertical="center"/>
    </xf>
    <xf numFmtId="20" fontId="16" fillId="0" borderId="80" xfId="2" applyNumberFormat="1" applyFont="1" applyBorder="1" applyAlignment="1" applyProtection="1">
      <alignment horizontal="center" vertical="center" shrinkToFit="1"/>
      <protection locked="0"/>
    </xf>
    <xf numFmtId="20" fontId="16" fillId="0" borderId="81" xfId="2" applyNumberFormat="1" applyFont="1" applyBorder="1" applyAlignment="1" applyProtection="1">
      <alignment horizontal="center" vertical="center" shrinkToFit="1"/>
      <protection locked="0"/>
    </xf>
    <xf numFmtId="180" fontId="16" fillId="0" borderId="81" xfId="2" applyNumberFormat="1" applyFont="1" applyBorder="1" applyAlignment="1" applyProtection="1">
      <alignment horizontal="center" vertical="center" shrinkToFit="1"/>
      <protection locked="0"/>
    </xf>
    <xf numFmtId="180" fontId="16" fillId="0" borderId="82" xfId="2" applyNumberFormat="1" applyFont="1" applyBorder="1" applyAlignment="1" applyProtection="1">
      <alignment horizontal="center" vertical="center" shrinkToFit="1"/>
      <protection locked="0"/>
    </xf>
    <xf numFmtId="49" fontId="11" fillId="0" borderId="66" xfId="2" applyNumberFormat="1" applyFont="1" applyBorder="1" applyAlignment="1" applyProtection="1">
      <alignment horizontal="center" vertical="center" shrinkToFit="1"/>
      <protection locked="0"/>
    </xf>
    <xf numFmtId="49" fontId="11" fillId="0" borderId="67" xfId="2" applyNumberFormat="1" applyFont="1" applyBorder="1" applyAlignment="1" applyProtection="1">
      <alignment horizontal="center" vertical="center" shrinkToFit="1"/>
      <protection locked="0"/>
    </xf>
    <xf numFmtId="49" fontId="11" fillId="0" borderId="68" xfId="2" applyNumberFormat="1" applyFont="1" applyBorder="1" applyAlignment="1" applyProtection="1">
      <alignment horizontal="center" vertical="center" shrinkToFit="1"/>
      <protection locked="0"/>
    </xf>
    <xf numFmtId="0" fontId="11" fillId="0" borderId="12" xfId="2" applyFont="1" applyBorder="1" applyAlignment="1" applyProtection="1">
      <alignment horizontal="center" vertical="center" shrinkToFit="1"/>
      <protection locked="0"/>
    </xf>
    <xf numFmtId="0" fontId="11" fillId="0" borderId="2" xfId="2" applyFont="1" applyBorder="1" applyAlignment="1" applyProtection="1">
      <alignment horizontal="center" vertical="center" shrinkToFit="1"/>
      <protection locked="0"/>
    </xf>
    <xf numFmtId="20" fontId="16" fillId="0" borderId="76" xfId="2" applyNumberFormat="1" applyFont="1" applyBorder="1" applyAlignment="1" applyProtection="1">
      <alignment horizontal="center" vertical="center" shrinkToFit="1"/>
      <protection locked="0"/>
    </xf>
    <xf numFmtId="20" fontId="16" fillId="0" borderId="77" xfId="2" applyNumberFormat="1" applyFont="1" applyBorder="1" applyAlignment="1" applyProtection="1">
      <alignment horizontal="center" vertical="center" shrinkToFit="1"/>
      <protection locked="0"/>
    </xf>
    <xf numFmtId="180" fontId="16" fillId="0" borderId="77" xfId="2" applyNumberFormat="1" applyFont="1" applyBorder="1" applyAlignment="1" applyProtection="1">
      <alignment horizontal="center" vertical="center" shrinkToFit="1"/>
      <protection locked="0"/>
    </xf>
    <xf numFmtId="180" fontId="16" fillId="0" borderId="78" xfId="2" applyNumberFormat="1" applyFont="1" applyBorder="1" applyAlignment="1" applyProtection="1">
      <alignment horizontal="center" vertical="center" shrinkToFit="1"/>
      <protection locked="0"/>
    </xf>
    <xf numFmtId="49" fontId="11" fillId="0" borderId="79" xfId="2" applyNumberFormat="1" applyFont="1" applyBorder="1" applyAlignment="1" applyProtection="1">
      <alignment horizontal="left" vertical="center" shrinkToFit="1"/>
      <protection locked="0"/>
    </xf>
    <xf numFmtId="0" fontId="11" fillId="5" borderId="80" xfId="2" applyFont="1" applyFill="1" applyBorder="1" applyAlignment="1" applyProtection="1">
      <alignment horizontal="center" vertical="center" shrinkToFit="1"/>
      <protection locked="0"/>
    </xf>
    <xf numFmtId="0" fontId="11" fillId="5" borderId="81" xfId="2" applyFont="1" applyFill="1" applyBorder="1" applyAlignment="1" applyProtection="1">
      <alignment horizontal="center" vertical="center" shrinkToFit="1"/>
      <protection locked="0"/>
    </xf>
    <xf numFmtId="49" fontId="11" fillId="0" borderId="66" xfId="3" applyNumberFormat="1" applyFont="1" applyBorder="1" applyAlignment="1" applyProtection="1">
      <alignment horizontal="left" vertical="center" shrinkToFit="1"/>
      <protection locked="0"/>
    </xf>
    <xf numFmtId="49" fontId="11" fillId="0" borderId="67" xfId="3" applyNumberFormat="1" applyFont="1" applyBorder="1" applyAlignment="1" applyProtection="1">
      <alignment horizontal="left" vertical="center" shrinkToFit="1"/>
      <protection locked="0"/>
    </xf>
    <xf numFmtId="49" fontId="11" fillId="0" borderId="68" xfId="3" applyNumberFormat="1" applyFont="1" applyBorder="1" applyAlignment="1" applyProtection="1">
      <alignment horizontal="left" vertical="center" shrinkToFit="1"/>
      <protection locked="0"/>
    </xf>
    <xf numFmtId="49" fontId="11" fillId="0" borderId="76" xfId="2" applyNumberFormat="1" applyFont="1" applyBorder="1" applyAlignment="1" applyProtection="1">
      <alignment horizontal="left" vertical="center" shrinkToFit="1"/>
      <protection locked="0"/>
    </xf>
    <xf numFmtId="49" fontId="11" fillId="0" borderId="77" xfId="2" applyNumberFormat="1" applyFont="1" applyBorder="1" applyAlignment="1" applyProtection="1">
      <alignment horizontal="left" vertical="center" shrinkToFit="1"/>
      <protection locked="0"/>
    </xf>
    <xf numFmtId="49" fontId="11" fillId="0" borderId="78" xfId="2" applyNumberFormat="1" applyFont="1" applyBorder="1" applyAlignment="1" applyProtection="1">
      <alignment horizontal="left" vertical="center" shrinkToFit="1"/>
      <protection locked="0"/>
    </xf>
    <xf numFmtId="49" fontId="11" fillId="0" borderId="79" xfId="2" applyNumberFormat="1" applyFont="1" applyBorder="1" applyAlignment="1" applyProtection="1">
      <alignment horizontal="center" vertical="center" shrinkToFit="1"/>
      <protection locked="0"/>
    </xf>
    <xf numFmtId="20" fontId="16" fillId="0" borderId="66" xfId="2" applyNumberFormat="1" applyFont="1" applyBorder="1" applyAlignment="1" applyProtection="1">
      <alignment horizontal="center" vertical="center" shrinkToFit="1"/>
      <protection locked="0"/>
    </xf>
    <xf numFmtId="20" fontId="16" fillId="0" borderId="67" xfId="2" applyNumberFormat="1" applyFont="1" applyBorder="1" applyAlignment="1" applyProtection="1">
      <alignment horizontal="center" vertical="center" shrinkToFit="1"/>
      <protection locked="0"/>
    </xf>
    <xf numFmtId="180" fontId="16" fillId="0" borderId="67" xfId="2" applyNumberFormat="1" applyFont="1" applyBorder="1" applyAlignment="1" applyProtection="1">
      <alignment horizontal="center" vertical="center" shrinkToFit="1"/>
      <protection locked="0"/>
    </xf>
    <xf numFmtId="180" fontId="16" fillId="0" borderId="68" xfId="2" applyNumberFormat="1" applyFont="1" applyBorder="1" applyAlignment="1" applyProtection="1">
      <alignment horizontal="center" vertical="center" shrinkToFit="1"/>
      <protection locked="0"/>
    </xf>
    <xf numFmtId="49" fontId="11" fillId="0" borderId="65" xfId="2" applyNumberFormat="1" applyFont="1" applyBorder="1" applyAlignment="1" applyProtection="1">
      <alignment horizontal="center" vertical="center" shrinkToFit="1"/>
      <protection locked="0"/>
    </xf>
    <xf numFmtId="0" fontId="11" fillId="5" borderId="12" xfId="2" applyFont="1" applyFill="1" applyBorder="1" applyAlignment="1" applyProtection="1">
      <alignment horizontal="center" vertical="center" shrinkToFit="1"/>
      <protection locked="0"/>
    </xf>
    <xf numFmtId="0" fontId="11" fillId="5" borderId="2" xfId="2" applyFont="1" applyFill="1" applyBorder="1" applyAlignment="1" applyProtection="1">
      <alignment horizontal="center" vertical="center" shrinkToFit="1"/>
      <protection locked="0"/>
    </xf>
    <xf numFmtId="49" fontId="11" fillId="0" borderId="0" xfId="3" applyNumberFormat="1" applyFont="1" applyAlignment="1" applyProtection="1">
      <alignment horizontal="left" vertical="top" shrinkToFit="1"/>
      <protection locked="0"/>
    </xf>
    <xf numFmtId="49" fontId="11" fillId="0" borderId="76" xfId="2" applyNumberFormat="1" applyFont="1" applyBorder="1" applyAlignment="1" applyProtection="1">
      <alignment horizontal="center" vertical="center" shrinkToFit="1"/>
      <protection locked="0"/>
    </xf>
    <xf numFmtId="49" fontId="11" fillId="0" borderId="77" xfId="2" applyNumberFormat="1" applyFont="1" applyBorder="1" applyAlignment="1" applyProtection="1">
      <alignment horizontal="center" vertical="center" shrinkToFit="1"/>
      <protection locked="0"/>
    </xf>
    <xf numFmtId="49" fontId="11" fillId="0" borderId="78" xfId="2" applyNumberFormat="1" applyFont="1" applyBorder="1" applyAlignment="1" applyProtection="1">
      <alignment horizontal="center" vertical="center" shrinkToFit="1"/>
      <protection locked="0"/>
    </xf>
    <xf numFmtId="49" fontId="11" fillId="0" borderId="14" xfId="3" applyNumberFormat="1" applyFont="1" applyBorder="1" applyAlignment="1" applyProtection="1">
      <alignment horizontal="left" vertical="top" wrapText="1" shrinkToFit="1"/>
      <protection locked="0"/>
    </xf>
    <xf numFmtId="49" fontId="11" fillId="0" borderId="72" xfId="2" applyNumberFormat="1" applyFont="1" applyBorder="1" applyAlignment="1" applyProtection="1">
      <alignment horizontal="center" vertical="center" shrinkToFit="1"/>
      <protection locked="0"/>
    </xf>
    <xf numFmtId="49" fontId="11" fillId="0" borderId="73" xfId="2" applyNumberFormat="1" applyFont="1" applyBorder="1" applyAlignment="1" applyProtection="1">
      <alignment horizontal="center" vertical="center" shrinkToFit="1"/>
      <protection locked="0"/>
    </xf>
    <xf numFmtId="49" fontId="11" fillId="0" borderId="74" xfId="2" applyNumberFormat="1" applyFont="1" applyBorder="1" applyAlignment="1" applyProtection="1">
      <alignment horizontal="center" vertical="center" shrinkToFit="1"/>
      <protection locked="0"/>
    </xf>
    <xf numFmtId="49" fontId="11" fillId="0" borderId="80" xfId="2" applyNumberFormat="1" applyFont="1" applyBorder="1" applyAlignment="1" applyProtection="1">
      <alignment horizontal="center" vertical="center" shrinkToFit="1"/>
      <protection locked="0"/>
    </xf>
    <xf numFmtId="49" fontId="11" fillId="0" borderId="81" xfId="2" applyNumberFormat="1" applyFont="1" applyBorder="1" applyAlignment="1" applyProtection="1">
      <alignment horizontal="center" vertical="center" shrinkToFit="1"/>
      <protection locked="0"/>
    </xf>
    <xf numFmtId="49" fontId="11" fillId="0" borderId="82" xfId="2" applyNumberFormat="1" applyFont="1" applyBorder="1" applyAlignment="1" applyProtection="1">
      <alignment horizontal="center" vertical="center" shrinkToFit="1"/>
      <protection locked="0"/>
    </xf>
    <xf numFmtId="49" fontId="11" fillId="0" borderId="85" xfId="2" applyNumberFormat="1" applyFont="1" applyBorder="1" applyAlignment="1" applyProtection="1">
      <alignment horizontal="center" vertical="center" shrinkToFit="1"/>
      <protection locked="0"/>
    </xf>
    <xf numFmtId="49" fontId="11" fillId="0" borderId="86" xfId="2" applyNumberFormat="1" applyFont="1" applyBorder="1" applyAlignment="1" applyProtection="1">
      <alignment horizontal="center" vertical="center" shrinkToFit="1"/>
      <protection locked="0"/>
    </xf>
    <xf numFmtId="49" fontId="11" fillId="0" borderId="87" xfId="2" applyNumberFormat="1" applyFont="1" applyBorder="1" applyAlignment="1" applyProtection="1">
      <alignment horizontal="center" vertical="center" shrinkToFit="1"/>
      <protection locked="0"/>
    </xf>
    <xf numFmtId="49" fontId="11" fillId="0" borderId="80" xfId="3" applyNumberFormat="1" applyFont="1" applyBorder="1" applyAlignment="1" applyProtection="1">
      <alignment horizontal="left" vertical="center" shrinkToFit="1"/>
      <protection locked="0"/>
    </xf>
    <xf numFmtId="49" fontId="11" fillId="0" borderId="81" xfId="3" applyNumberFormat="1" applyFont="1" applyBorder="1" applyAlignment="1" applyProtection="1">
      <alignment horizontal="left" vertical="center" shrinkToFit="1"/>
      <protection locked="0"/>
    </xf>
    <xf numFmtId="49" fontId="11" fillId="0" borderId="82" xfId="3" applyNumberFormat="1" applyFont="1" applyBorder="1" applyAlignment="1" applyProtection="1">
      <alignment horizontal="left" vertical="center" shrinkToFit="1"/>
      <protection locked="0"/>
    </xf>
    <xf numFmtId="49" fontId="11" fillId="0" borderId="14" xfId="2" applyNumberFormat="1" applyFont="1" applyBorder="1" applyAlignment="1" applyProtection="1">
      <alignment horizontal="center" vertical="center" shrinkToFit="1"/>
      <protection locked="0"/>
    </xf>
    <xf numFmtId="49" fontId="11" fillId="0" borderId="0" xfId="2" applyNumberFormat="1" applyFont="1" applyAlignment="1" applyProtection="1">
      <alignment horizontal="center" vertical="center" shrinkToFit="1"/>
      <protection locked="0"/>
    </xf>
    <xf numFmtId="49" fontId="11" fillId="0" borderId="15" xfId="2" applyNumberFormat="1" applyFont="1" applyBorder="1" applyAlignment="1" applyProtection="1">
      <alignment horizontal="center" vertical="center" shrinkToFit="1"/>
      <protection locked="0"/>
    </xf>
    <xf numFmtId="49" fontId="11" fillId="0" borderId="85" xfId="2" applyNumberFormat="1" applyFont="1" applyBorder="1" applyAlignment="1" applyProtection="1">
      <alignment horizontal="left" vertical="center" shrinkToFit="1"/>
      <protection locked="0"/>
    </xf>
    <xf numFmtId="49" fontId="11" fillId="0" borderId="86" xfId="2" applyNumberFormat="1" applyFont="1" applyBorder="1" applyAlignment="1" applyProtection="1">
      <alignment horizontal="left" vertical="center" shrinkToFit="1"/>
      <protection locked="0"/>
    </xf>
    <xf numFmtId="49" fontId="11" fillId="0" borderId="87" xfId="2" applyNumberFormat="1" applyFont="1" applyBorder="1" applyAlignment="1" applyProtection="1">
      <alignment horizontal="left" vertical="center" shrinkToFit="1"/>
      <protection locked="0"/>
    </xf>
    <xf numFmtId="49" fontId="7" fillId="0" borderId="66" xfId="2" applyNumberFormat="1" applyBorder="1" applyAlignment="1" applyProtection="1">
      <alignment horizontal="center" vertical="center" shrinkToFit="1"/>
      <protection locked="0"/>
    </xf>
    <xf numFmtId="49" fontId="7" fillId="0" borderId="67" xfId="2" applyNumberFormat="1" applyBorder="1" applyAlignment="1" applyProtection="1">
      <alignment horizontal="center" vertical="center" shrinkToFit="1"/>
      <protection locked="0"/>
    </xf>
    <xf numFmtId="49" fontId="7" fillId="0" borderId="68" xfId="2" applyNumberFormat="1" applyBorder="1" applyAlignment="1" applyProtection="1">
      <alignment horizontal="center" vertical="center" shrinkToFit="1"/>
      <protection locked="0"/>
    </xf>
    <xf numFmtId="49" fontId="11" fillId="0" borderId="12" xfId="3" applyNumberFormat="1" applyFont="1" applyBorder="1" applyAlignment="1" applyProtection="1">
      <alignment horizontal="left" vertical="top" wrapText="1" shrinkToFit="1"/>
      <protection locked="0"/>
    </xf>
    <xf numFmtId="49" fontId="11" fillId="0" borderId="76" xfId="3" applyNumberFormat="1" applyFont="1" applyBorder="1" applyAlignment="1" applyProtection="1">
      <alignment horizontal="left" vertical="center" shrinkToFit="1"/>
      <protection locked="0"/>
    </xf>
    <xf numFmtId="49" fontId="11" fillId="0" borderId="77" xfId="3" applyNumberFormat="1" applyFont="1" applyBorder="1" applyAlignment="1" applyProtection="1">
      <alignment horizontal="left" vertical="center" shrinkToFit="1"/>
      <protection locked="0"/>
    </xf>
    <xf numFmtId="49" fontId="11" fillId="0" borderId="78" xfId="3" applyNumberFormat="1" applyFont="1" applyBorder="1" applyAlignment="1" applyProtection="1">
      <alignment horizontal="left" vertical="center" shrinkToFit="1"/>
      <protection locked="0"/>
    </xf>
    <xf numFmtId="49" fontId="7" fillId="0" borderId="80" xfId="2" applyNumberFormat="1" applyBorder="1" applyAlignment="1" applyProtection="1">
      <alignment horizontal="center" vertical="center" shrinkToFit="1"/>
      <protection locked="0"/>
    </xf>
    <xf numFmtId="49" fontId="7" fillId="0" borderId="81" xfId="2" applyNumberFormat="1" applyBorder="1" applyAlignment="1" applyProtection="1">
      <alignment horizontal="center" vertical="center" shrinkToFit="1"/>
      <protection locked="0"/>
    </xf>
    <xf numFmtId="49" fontId="7" fillId="0" borderId="82" xfId="2" applyNumberFormat="1" applyBorder="1" applyAlignment="1" applyProtection="1">
      <alignment horizontal="center" vertical="center" shrinkToFit="1"/>
      <protection locked="0"/>
    </xf>
    <xf numFmtId="49" fontId="11" fillId="0" borderId="85" xfId="3" applyNumberFormat="1" applyFont="1" applyBorder="1" applyAlignment="1" applyProtection="1">
      <alignment horizontal="left" vertical="center" shrinkToFit="1"/>
      <protection locked="0"/>
    </xf>
    <xf numFmtId="49" fontId="11" fillId="0" borderId="86" xfId="3" applyNumberFormat="1" applyFont="1" applyBorder="1" applyAlignment="1" applyProtection="1">
      <alignment horizontal="left" vertical="center" shrinkToFit="1"/>
      <protection locked="0"/>
    </xf>
    <xf numFmtId="49" fontId="11" fillId="0" borderId="87" xfId="3" applyNumberFormat="1" applyFont="1" applyBorder="1" applyAlignment="1" applyProtection="1">
      <alignment horizontal="left" vertical="center" shrinkToFit="1"/>
      <protection locked="0"/>
    </xf>
    <xf numFmtId="178" fontId="26" fillId="7" borderId="1" xfId="2" applyNumberFormat="1" applyFont="1" applyFill="1" applyBorder="1" applyAlignment="1">
      <alignment horizontal="center" vertical="center"/>
    </xf>
    <xf numFmtId="178" fontId="26" fillId="7" borderId="2" xfId="2" applyNumberFormat="1" applyFont="1" applyFill="1" applyBorder="1" applyAlignment="1">
      <alignment horizontal="center" vertical="center"/>
    </xf>
    <xf numFmtId="178" fontId="26" fillId="7" borderId="4" xfId="2" applyNumberFormat="1" applyFont="1" applyFill="1" applyBorder="1" applyAlignment="1">
      <alignment horizontal="center" vertical="center"/>
    </xf>
    <xf numFmtId="178" fontId="26" fillId="7" borderId="0" xfId="2" applyNumberFormat="1" applyFont="1" applyFill="1" applyAlignment="1">
      <alignment horizontal="center" vertical="center"/>
    </xf>
    <xf numFmtId="178" fontId="26" fillId="7" borderId="6" xfId="2" applyNumberFormat="1" applyFont="1" applyFill="1" applyBorder="1" applyAlignment="1">
      <alignment horizontal="center" vertical="center"/>
    </xf>
    <xf numFmtId="178" fontId="26" fillId="7" borderId="7" xfId="2" applyNumberFormat="1" applyFont="1" applyFill="1" applyBorder="1" applyAlignment="1">
      <alignment horizontal="center" vertical="center"/>
    </xf>
    <xf numFmtId="176" fontId="25" fillId="7" borderId="13" xfId="2" applyNumberFormat="1" applyFont="1" applyFill="1" applyBorder="1" applyAlignment="1">
      <alignment horizontal="center" vertical="center"/>
    </xf>
    <xf numFmtId="176" fontId="25" fillId="7" borderId="15" xfId="2" applyNumberFormat="1" applyFont="1" applyFill="1" applyBorder="1" applyAlignment="1">
      <alignment horizontal="center" vertical="center"/>
    </xf>
    <xf numFmtId="176" fontId="25" fillId="7" borderId="23" xfId="2" applyNumberFormat="1" applyFont="1" applyFill="1" applyBorder="1" applyAlignment="1">
      <alignment horizontal="center" vertical="center"/>
    </xf>
    <xf numFmtId="0" fontId="17" fillId="0" borderId="0" xfId="1" applyFont="1" applyAlignment="1" applyProtection="1">
      <alignment horizontal="center" vertical="center"/>
      <protection locked="0"/>
    </xf>
    <xf numFmtId="0" fontId="17" fillId="0" borderId="2"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0" fillId="0" borderId="0" xfId="0" applyAlignment="1">
      <alignment horizontal="center" vertical="center"/>
    </xf>
    <xf numFmtId="0" fontId="0" fillId="0" borderId="0" xfId="0" applyFill="1" applyAlignment="1">
      <alignment horizontal="center" vertical="center"/>
    </xf>
    <xf numFmtId="0" fontId="71" fillId="0" borderId="103" xfId="13" applyFont="1" applyBorder="1" applyAlignment="1">
      <alignment horizontal="center" vertical="center"/>
    </xf>
    <xf numFmtId="0" fontId="71" fillId="0" borderId="134" xfId="13" applyFont="1" applyBorder="1" applyAlignment="1">
      <alignment horizontal="center" vertical="center"/>
    </xf>
    <xf numFmtId="0" fontId="71" fillId="0" borderId="62" xfId="13" applyFont="1" applyBorder="1" applyAlignment="1">
      <alignment horizontal="center" vertical="center"/>
    </xf>
    <xf numFmtId="0" fontId="65" fillId="0" borderId="0" xfId="13" applyFont="1" applyAlignment="1">
      <alignment horizontal="center" vertical="center"/>
    </xf>
    <xf numFmtId="0" fontId="65" fillId="0" borderId="7" xfId="13" applyFont="1" applyBorder="1" applyAlignment="1">
      <alignment horizontal="center" vertical="center"/>
    </xf>
    <xf numFmtId="0" fontId="71" fillId="0" borderId="28" xfId="13" applyFont="1" applyBorder="1" applyAlignment="1">
      <alignment horizontal="left" vertical="center"/>
    </xf>
    <xf numFmtId="0" fontId="71" fillId="0" borderId="29" xfId="13" applyFont="1" applyBorder="1" applyAlignment="1">
      <alignment horizontal="left" vertical="center"/>
    </xf>
    <xf numFmtId="0" fontId="71" fillId="0" borderId="30" xfId="13" applyFont="1" applyBorder="1" applyAlignment="1">
      <alignment horizontal="left" vertical="center"/>
    </xf>
    <xf numFmtId="0" fontId="71" fillId="0" borderId="29" xfId="13" applyFont="1" applyBorder="1" applyAlignment="1">
      <alignment horizontal="center" vertical="center"/>
    </xf>
    <xf numFmtId="0" fontId="71" fillId="0" borderId="150" xfId="13" applyFont="1" applyBorder="1" applyAlignment="1">
      <alignment horizontal="center" vertical="center"/>
    </xf>
    <xf numFmtId="0" fontId="71" fillId="0" borderId="34" xfId="13" applyFont="1" applyBorder="1" applyAlignment="1">
      <alignment horizontal="left" vertical="center"/>
    </xf>
    <xf numFmtId="0" fontId="71" fillId="0" borderId="35" xfId="13" applyFont="1" applyBorder="1" applyAlignment="1">
      <alignment horizontal="left" vertical="center"/>
    </xf>
    <xf numFmtId="0" fontId="71" fillId="0" borderId="36" xfId="13" applyFont="1" applyBorder="1" applyAlignment="1">
      <alignment horizontal="left" vertical="center"/>
    </xf>
    <xf numFmtId="0" fontId="71" fillId="0" borderId="34" xfId="13" applyFont="1" applyBorder="1" applyAlignment="1">
      <alignment horizontal="left" vertical="center" wrapText="1"/>
    </xf>
    <xf numFmtId="0" fontId="71" fillId="0" borderId="35" xfId="13" applyFont="1" applyBorder="1" applyAlignment="1">
      <alignment horizontal="left" vertical="center" wrapText="1"/>
    </xf>
    <xf numFmtId="0" fontId="71" fillId="0" borderId="139" xfId="13" applyFont="1" applyBorder="1" applyAlignment="1">
      <alignment horizontal="left" vertical="center" wrapText="1"/>
    </xf>
    <xf numFmtId="0" fontId="76" fillId="0" borderId="132" xfId="13" applyFont="1" applyBorder="1" applyAlignment="1">
      <alignment horizontal="left" vertical="center"/>
    </xf>
    <xf numFmtId="0" fontId="76" fillId="0" borderId="4" xfId="13" applyFont="1" applyBorder="1" applyAlignment="1">
      <alignment horizontal="left" vertical="center"/>
    </xf>
    <xf numFmtId="0" fontId="76" fillId="0" borderId="6" xfId="13" applyFont="1" applyBorder="1" applyAlignment="1">
      <alignment horizontal="left" vertical="center"/>
    </xf>
    <xf numFmtId="0" fontId="71" fillId="0" borderId="34" xfId="13" applyFont="1" applyBorder="1" applyAlignment="1">
      <alignment horizontal="center" vertical="center"/>
    </xf>
    <xf numFmtId="0" fontId="71" fillId="0" borderId="35" xfId="13" applyFont="1" applyBorder="1" applyAlignment="1">
      <alignment horizontal="center" vertical="center"/>
    </xf>
    <xf numFmtId="0" fontId="71" fillId="0" borderId="139" xfId="13" applyFont="1" applyBorder="1" applyAlignment="1">
      <alignment horizontal="center" vertical="center"/>
    </xf>
    <xf numFmtId="0" fontId="75" fillId="0" borderId="9" xfId="13" applyFont="1" applyBorder="1" applyAlignment="1">
      <alignment horizontal="left" vertical="center"/>
    </xf>
    <xf numFmtId="0" fontId="75" fillId="0" borderId="10" xfId="13" applyFont="1" applyBorder="1" applyAlignment="1">
      <alignment horizontal="left" vertical="center"/>
    </xf>
    <xf numFmtId="0" fontId="76" fillId="0" borderId="142" xfId="13" applyFont="1" applyBorder="1" applyAlignment="1">
      <alignment horizontal="left" vertical="center" wrapText="1"/>
    </xf>
    <xf numFmtId="0" fontId="76" fillId="0" borderId="137" xfId="13" applyFont="1" applyBorder="1" applyAlignment="1">
      <alignment horizontal="left" vertical="center" wrapText="1"/>
    </xf>
    <xf numFmtId="0" fontId="76" fillId="0" borderId="41" xfId="6" applyFont="1" applyBorder="1" applyAlignment="1">
      <alignment horizontal="center" vertical="center"/>
    </xf>
    <xf numFmtId="0" fontId="76" fillId="0" borderId="31" xfId="6" applyFont="1" applyBorder="1" applyAlignment="1">
      <alignment horizontal="center" vertical="center"/>
    </xf>
    <xf numFmtId="0" fontId="76" fillId="0" borderId="41" xfId="6" applyFont="1" applyBorder="1" applyAlignment="1">
      <alignment horizontal="left" vertical="center"/>
    </xf>
    <xf numFmtId="0" fontId="76" fillId="0" borderId="31" xfId="6" applyFont="1" applyBorder="1" applyAlignment="1">
      <alignment horizontal="left" vertical="center"/>
    </xf>
    <xf numFmtId="0" fontId="71" fillId="0" borderId="41" xfId="6" applyFont="1" applyBorder="1" applyAlignment="1">
      <alignment horizontal="center" vertical="center"/>
    </xf>
    <xf numFmtId="0" fontId="71" fillId="0" borderId="31" xfId="6" applyFont="1" applyBorder="1" applyAlignment="1">
      <alignment horizontal="center" vertical="center"/>
    </xf>
    <xf numFmtId="0" fontId="108" fillId="0" borderId="7" xfId="7" applyFont="1" applyBorder="1" applyAlignment="1">
      <alignment horizontal="center" vertical="center"/>
    </xf>
    <xf numFmtId="181" fontId="110" fillId="10" borderId="28" xfId="7" applyNumberFormat="1" applyFont="1" applyFill="1" applyBorder="1" applyAlignment="1">
      <alignment horizontal="center" vertical="center"/>
    </xf>
    <xf numFmtId="181" fontId="111" fillId="0" borderId="150" xfId="3" applyNumberFormat="1" applyFont="1" applyBorder="1" applyAlignment="1">
      <alignment horizontal="center" vertical="center"/>
    </xf>
    <xf numFmtId="0" fontId="112" fillId="9" borderId="34" xfId="7" applyFont="1" applyFill="1" applyBorder="1" applyAlignment="1">
      <alignment horizontal="right" vertical="center"/>
    </xf>
    <xf numFmtId="0" fontId="112" fillId="9" borderId="139" xfId="7" applyFont="1" applyFill="1" applyBorder="1" applyAlignment="1">
      <alignment horizontal="right" vertical="center"/>
    </xf>
    <xf numFmtId="0" fontId="109" fillId="10" borderId="142" xfId="7" applyFont="1" applyFill="1" applyBorder="1" applyAlignment="1">
      <alignment horizontal="center" vertical="center"/>
    </xf>
    <xf numFmtId="0" fontId="109" fillId="10" borderId="137" xfId="7" applyFont="1" applyFill="1" applyBorder="1" applyAlignment="1">
      <alignment horizontal="center" vertical="center"/>
    </xf>
    <xf numFmtId="0" fontId="109" fillId="10" borderId="140" xfId="7" applyFont="1" applyFill="1" applyBorder="1" applyAlignment="1">
      <alignment horizontal="center" vertical="center"/>
    </xf>
    <xf numFmtId="0" fontId="95" fillId="9" borderId="41" xfId="7" applyFont="1" applyFill="1" applyBorder="1" applyAlignment="1">
      <alignment horizontal="left" vertical="top" wrapText="1"/>
    </xf>
    <xf numFmtId="0" fontId="113" fillId="9" borderId="18" xfId="7" applyFont="1" applyFill="1" applyBorder="1" applyAlignment="1">
      <alignment horizontal="left" vertical="top" wrapText="1"/>
    </xf>
    <xf numFmtId="0" fontId="113" fillId="9" borderId="31" xfId="7" applyFont="1" applyFill="1" applyBorder="1" applyAlignment="1">
      <alignment horizontal="left" vertical="top" wrapText="1"/>
    </xf>
    <xf numFmtId="0" fontId="79" fillId="10" borderId="41" xfId="7" applyFont="1" applyFill="1" applyBorder="1"/>
    <xf numFmtId="0" fontId="79" fillId="10" borderId="18" xfId="7" applyFont="1" applyFill="1" applyBorder="1"/>
    <xf numFmtId="0" fontId="79" fillId="10" borderId="31" xfId="7" applyFont="1" applyFill="1" applyBorder="1"/>
    <xf numFmtId="0" fontId="79" fillId="10" borderId="101" xfId="7" applyFont="1" applyFill="1" applyBorder="1" applyAlignment="1">
      <alignment vertical="center" wrapText="1"/>
    </xf>
    <xf numFmtId="0" fontId="79" fillId="10" borderId="15" xfId="7" applyFont="1" applyFill="1" applyBorder="1" applyAlignment="1">
      <alignment vertical="center" wrapText="1"/>
    </xf>
    <xf numFmtId="0" fontId="79" fillId="10" borderId="38" xfId="7" applyFont="1" applyFill="1" applyBorder="1" applyAlignment="1">
      <alignment vertical="center" wrapText="1"/>
    </xf>
    <xf numFmtId="0" fontId="79" fillId="10" borderId="0" xfId="7" applyFont="1" applyFill="1" applyAlignment="1">
      <alignment horizontal="right" vertical="top"/>
    </xf>
    <xf numFmtId="0" fontId="79" fillId="10" borderId="37" xfId="7" applyFont="1" applyFill="1" applyBorder="1" applyAlignment="1">
      <alignment horizontal="right" vertical="top"/>
    </xf>
    <xf numFmtId="0" fontId="99" fillId="10" borderId="0" xfId="7" applyFont="1" applyFill="1"/>
    <xf numFmtId="0" fontId="99" fillId="10" borderId="37" xfId="7" applyFont="1" applyFill="1" applyBorder="1"/>
    <xf numFmtId="0" fontId="85" fillId="10" borderId="130" xfId="7" applyFont="1" applyFill="1" applyBorder="1" applyAlignment="1">
      <alignment horizontal="center"/>
    </xf>
    <xf numFmtId="0" fontId="85" fillId="10" borderId="150" xfId="7" applyFont="1" applyFill="1" applyBorder="1" applyAlignment="1">
      <alignment horizontal="center"/>
    </xf>
    <xf numFmtId="0" fontId="79" fillId="10" borderId="142" xfId="7" applyFont="1" applyFill="1" applyBorder="1" applyAlignment="1">
      <alignment horizontal="center" vertical="center" wrapText="1"/>
    </xf>
    <xf numFmtId="0" fontId="79" fillId="10" borderId="137" xfId="7" applyFont="1" applyFill="1" applyBorder="1" applyAlignment="1">
      <alignment horizontal="center" vertical="center" wrapText="1"/>
    </xf>
    <xf numFmtId="0" fontId="79" fillId="10" borderId="140" xfId="7" applyFont="1" applyFill="1" applyBorder="1" applyAlignment="1">
      <alignment horizontal="center" vertical="center" wrapText="1"/>
    </xf>
    <xf numFmtId="0" fontId="83" fillId="10" borderId="42" xfId="7" applyFont="1" applyFill="1" applyBorder="1" applyAlignment="1">
      <alignment horizontal="center" vertical="top" wrapText="1"/>
    </xf>
    <xf numFmtId="0" fontId="83" fillId="10" borderId="63" xfId="7" applyFont="1" applyFill="1" applyBorder="1" applyAlignment="1">
      <alignment horizontal="center" vertical="top" wrapText="1"/>
    </xf>
    <xf numFmtId="0" fontId="83" fillId="10" borderId="101" xfId="7" applyFont="1" applyFill="1" applyBorder="1" applyAlignment="1">
      <alignment horizontal="center" vertical="top" wrapText="1"/>
    </xf>
    <xf numFmtId="0" fontId="83" fillId="10" borderId="14" xfId="7" applyFont="1" applyFill="1" applyBorder="1" applyAlignment="1">
      <alignment horizontal="center" vertical="top" wrapText="1"/>
    </xf>
    <xf numFmtId="0" fontId="83" fillId="10" borderId="0" xfId="7" applyFont="1" applyFill="1" applyAlignment="1">
      <alignment horizontal="center" vertical="top" wrapText="1"/>
    </xf>
    <xf numFmtId="0" fontId="83" fillId="10" borderId="15" xfId="7" applyFont="1" applyFill="1" applyBorder="1" applyAlignment="1">
      <alignment horizontal="center" vertical="top" wrapText="1"/>
    </xf>
    <xf numFmtId="0" fontId="83" fillId="10" borderId="32" xfId="7" applyFont="1" applyFill="1" applyBorder="1" applyAlignment="1">
      <alignment horizontal="center" vertical="top" wrapText="1"/>
    </xf>
    <xf numFmtId="0" fontId="83" fillId="10" borderId="37" xfId="7" applyFont="1" applyFill="1" applyBorder="1" applyAlignment="1">
      <alignment horizontal="center" vertical="top" wrapText="1"/>
    </xf>
    <xf numFmtId="0" fontId="83" fillId="10" borderId="38" xfId="7" applyFont="1" applyFill="1" applyBorder="1" applyAlignment="1">
      <alignment horizontal="center" vertical="top" wrapText="1"/>
    </xf>
    <xf numFmtId="0" fontId="79" fillId="10" borderId="132" xfId="7" applyFont="1" applyFill="1" applyBorder="1" applyAlignment="1">
      <alignment horizontal="center" vertical="center"/>
    </xf>
    <xf numFmtId="0" fontId="79" fillId="10" borderId="102" xfId="7" applyFont="1" applyFill="1" applyBorder="1" applyAlignment="1">
      <alignment horizontal="center" vertical="center"/>
    </xf>
    <xf numFmtId="0" fontId="79" fillId="10" borderId="4" xfId="7" applyFont="1" applyFill="1" applyBorder="1" applyAlignment="1">
      <alignment horizontal="center" vertical="center"/>
    </xf>
    <xf numFmtId="0" fontId="79" fillId="10" borderId="5" xfId="7" applyFont="1" applyFill="1" applyBorder="1" applyAlignment="1">
      <alignment horizontal="center" vertical="center"/>
    </xf>
    <xf numFmtId="0" fontId="79" fillId="10" borderId="141" xfId="7" applyFont="1" applyFill="1" applyBorder="1" applyAlignment="1">
      <alignment horizontal="center" vertical="center"/>
    </xf>
    <xf numFmtId="0" fontId="79" fillId="10" borderId="39" xfId="7" applyFont="1" applyFill="1" applyBorder="1" applyAlignment="1">
      <alignment horizontal="center" vertical="center"/>
    </xf>
    <xf numFmtId="0" fontId="79" fillId="10" borderId="152" xfId="7" applyFont="1" applyFill="1" applyBorder="1"/>
    <xf numFmtId="0" fontId="79" fillId="10" borderId="154" xfId="7" applyFont="1" applyFill="1" applyBorder="1"/>
    <xf numFmtId="0" fontId="79" fillId="10" borderId="156" xfId="7" applyFont="1" applyFill="1" applyBorder="1"/>
    <xf numFmtId="0" fontId="79" fillId="10" borderId="153" xfId="7" applyFont="1" applyFill="1" applyBorder="1"/>
    <xf numFmtId="0" fontId="79" fillId="10" borderId="155" xfId="7" applyFont="1" applyFill="1" applyBorder="1"/>
    <xf numFmtId="0" fontId="79" fillId="10" borderId="157" xfId="7" applyFont="1" applyFill="1" applyBorder="1"/>
    <xf numFmtId="0" fontId="79" fillId="2" borderId="132" xfId="7" applyFont="1" applyFill="1" applyBorder="1" applyAlignment="1">
      <alignment horizontal="center" vertical="center" wrapText="1"/>
    </xf>
    <xf numFmtId="0" fontId="79" fillId="2" borderId="4" xfId="7" applyFont="1" applyFill="1" applyBorder="1" applyAlignment="1">
      <alignment horizontal="center" vertical="center" wrapText="1"/>
    </xf>
    <xf numFmtId="0" fontId="79" fillId="2" borderId="141" xfId="7" applyFont="1" applyFill="1" applyBorder="1" applyAlignment="1">
      <alignment horizontal="center" vertical="center" wrapText="1"/>
    </xf>
    <xf numFmtId="0" fontId="79" fillId="10" borderId="41" xfId="7" applyFont="1" applyFill="1" applyBorder="1" applyAlignment="1">
      <alignment horizontal="center" vertical="center" wrapText="1"/>
    </xf>
    <xf numFmtId="0" fontId="79" fillId="10" borderId="18" xfId="7" applyFont="1" applyFill="1" applyBorder="1" applyAlignment="1">
      <alignment horizontal="center" vertical="center" wrapText="1"/>
    </xf>
    <xf numFmtId="0" fontId="79" fillId="10" borderId="31" xfId="7" applyFont="1" applyFill="1" applyBorder="1" applyAlignment="1">
      <alignment horizontal="center" vertical="center" wrapText="1"/>
    </xf>
    <xf numFmtId="0" fontId="105" fillId="10" borderId="132" xfId="7" applyFont="1" applyFill="1" applyBorder="1" applyAlignment="1">
      <alignment horizontal="center" vertical="center"/>
    </xf>
    <xf numFmtId="0" fontId="105" fillId="10" borderId="102" xfId="7" applyFont="1" applyFill="1" applyBorder="1" applyAlignment="1">
      <alignment horizontal="center" vertical="center"/>
    </xf>
    <xf numFmtId="0" fontId="105" fillId="10" borderId="6" xfId="7" applyFont="1" applyFill="1" applyBorder="1" applyAlignment="1">
      <alignment horizontal="center" vertical="center"/>
    </xf>
    <xf numFmtId="0" fontId="105" fillId="10" borderId="8" xfId="7" applyFont="1" applyFill="1" applyBorder="1" applyAlignment="1">
      <alignment horizontal="center" vertical="center"/>
    </xf>
    <xf numFmtId="0" fontId="80" fillId="10" borderId="151" xfId="7" applyFont="1" applyFill="1" applyBorder="1" applyAlignment="1">
      <alignment horizontal="center" vertical="center" wrapText="1"/>
    </xf>
    <xf numFmtId="0" fontId="80" fillId="10" borderId="137" xfId="7" applyFont="1" applyFill="1" applyBorder="1" applyAlignment="1">
      <alignment horizontal="center" vertical="center" wrapText="1"/>
    </xf>
    <xf numFmtId="0" fontId="80" fillId="10" borderId="140" xfId="7" applyFont="1" applyFill="1" applyBorder="1" applyAlignment="1">
      <alignment horizontal="center" vertical="center" wrapText="1"/>
    </xf>
    <xf numFmtId="0" fontId="80" fillId="10" borderId="37" xfId="7" applyFont="1" applyFill="1" applyBorder="1" applyAlignment="1">
      <alignment horizontal="right"/>
    </xf>
    <xf numFmtId="181" fontId="101" fillId="10" borderId="34" xfId="7" applyNumberFormat="1" applyFont="1" applyFill="1" applyBorder="1" applyAlignment="1">
      <alignment horizontal="center" vertical="center"/>
    </xf>
    <xf numFmtId="181" fontId="101" fillId="10" borderId="35" xfId="7" applyNumberFormat="1" applyFont="1" applyFill="1" applyBorder="1" applyAlignment="1">
      <alignment horizontal="center" vertical="center"/>
    </xf>
    <xf numFmtId="181" fontId="101" fillId="10" borderId="36" xfId="7" applyNumberFormat="1" applyFont="1" applyFill="1" applyBorder="1" applyAlignment="1">
      <alignment horizontal="center" vertical="center"/>
    </xf>
    <xf numFmtId="0" fontId="101" fillId="10" borderId="34" xfId="7" applyFont="1" applyFill="1" applyBorder="1" applyAlignment="1">
      <alignment horizontal="center" vertical="center"/>
    </xf>
    <xf numFmtId="0" fontId="101" fillId="10" borderId="36" xfId="7" applyFont="1" applyFill="1" applyBorder="1" applyAlignment="1">
      <alignment horizontal="center" vertical="center"/>
    </xf>
    <xf numFmtId="181" fontId="83" fillId="10" borderId="34" xfId="7" applyNumberFormat="1" applyFont="1" applyFill="1" applyBorder="1" applyAlignment="1">
      <alignment horizontal="center" vertical="center"/>
    </xf>
    <xf numFmtId="181" fontId="83" fillId="10" borderId="35" xfId="7" applyNumberFormat="1" applyFont="1" applyFill="1" applyBorder="1" applyAlignment="1">
      <alignment horizontal="center" vertical="center"/>
    </xf>
    <xf numFmtId="0" fontId="83" fillId="10" borderId="35" xfId="7" applyFont="1" applyFill="1" applyBorder="1" applyAlignment="1">
      <alignment horizontal="center" vertical="center"/>
    </xf>
    <xf numFmtId="181" fontId="83" fillId="10" borderId="36" xfId="7" applyNumberFormat="1" applyFont="1" applyFill="1" applyBorder="1" applyAlignment="1">
      <alignment horizontal="center" vertical="center"/>
    </xf>
    <xf numFmtId="0" fontId="103" fillId="10" borderId="63" xfId="7" applyFont="1" applyFill="1" applyBorder="1" applyAlignment="1">
      <alignment horizontal="center" vertical="center" wrapText="1"/>
    </xf>
    <xf numFmtId="0" fontId="103" fillId="10" borderId="7" xfId="7" applyFont="1" applyFill="1" applyBorder="1" applyAlignment="1">
      <alignment horizontal="center" vertical="center" wrapText="1"/>
    </xf>
    <xf numFmtId="0" fontId="79" fillId="10" borderId="130" xfId="7" applyFont="1" applyFill="1" applyBorder="1" applyAlignment="1">
      <alignment horizontal="center"/>
    </xf>
    <xf numFmtId="0" fontId="79" fillId="10" borderId="29" xfId="7" applyFont="1" applyFill="1" applyBorder="1" applyAlignment="1">
      <alignment horizontal="center"/>
    </xf>
    <xf numFmtId="0" fontId="79" fillId="10" borderId="150" xfId="7" applyFont="1" applyFill="1" applyBorder="1" applyAlignment="1">
      <alignment horizontal="center"/>
    </xf>
    <xf numFmtId="0" fontId="83" fillId="10" borderId="12" xfId="7" applyFont="1" applyFill="1" applyBorder="1" applyAlignment="1">
      <alignment horizontal="center" vertical="center" wrapText="1"/>
    </xf>
    <xf numFmtId="0" fontId="83" fillId="10" borderId="2" xfId="7" applyFont="1" applyFill="1" applyBorder="1" applyAlignment="1">
      <alignment horizontal="center" vertical="center" wrapText="1"/>
    </xf>
    <xf numFmtId="0" fontId="83" fillId="10" borderId="13" xfId="7" applyFont="1" applyFill="1" applyBorder="1" applyAlignment="1">
      <alignment horizontal="center" vertical="center" wrapText="1"/>
    </xf>
    <xf numFmtId="0" fontId="83" fillId="10" borderId="14" xfId="7" applyFont="1" applyFill="1" applyBorder="1" applyAlignment="1">
      <alignment horizontal="center" vertical="center" wrapText="1"/>
    </xf>
    <xf numFmtId="0" fontId="83" fillId="10" borderId="0" xfId="7" applyFont="1" applyFill="1" applyAlignment="1">
      <alignment horizontal="center" vertical="center" wrapText="1"/>
    </xf>
    <xf numFmtId="0" fontId="83" fillId="10" borderId="15" xfId="7" applyFont="1" applyFill="1" applyBorder="1" applyAlignment="1">
      <alignment horizontal="center" vertical="center" wrapText="1"/>
    </xf>
    <xf numFmtId="0" fontId="83" fillId="10" borderId="32" xfId="7" applyFont="1" applyFill="1" applyBorder="1" applyAlignment="1">
      <alignment horizontal="center" vertical="center" wrapText="1"/>
    </xf>
    <xf numFmtId="0" fontId="83" fillId="10" borderId="37" xfId="7" applyFont="1" applyFill="1" applyBorder="1" applyAlignment="1">
      <alignment horizontal="center" vertical="center" wrapText="1"/>
    </xf>
    <xf numFmtId="0" fontId="83" fillId="10" borderId="38" xfId="7" applyFont="1" applyFill="1" applyBorder="1" applyAlignment="1">
      <alignment horizontal="center" vertical="center" wrapText="1"/>
    </xf>
    <xf numFmtId="0" fontId="87" fillId="10" borderId="41" xfId="7" applyFont="1" applyFill="1" applyBorder="1" applyAlignment="1">
      <alignment horizontal="center" vertical="center" wrapText="1"/>
    </xf>
    <xf numFmtId="0" fontId="87" fillId="10" borderId="18" xfId="7" applyFont="1" applyFill="1" applyBorder="1" applyAlignment="1">
      <alignment horizontal="center" vertical="center" wrapText="1"/>
    </xf>
    <xf numFmtId="0" fontId="87" fillId="10" borderId="31" xfId="7" applyFont="1" applyFill="1" applyBorder="1" applyAlignment="1">
      <alignment horizontal="center" vertical="center" wrapText="1"/>
    </xf>
    <xf numFmtId="0" fontId="79" fillId="10" borderId="43" xfId="7" applyFont="1" applyFill="1" applyBorder="1" applyAlignment="1">
      <alignment horizontal="center" vertical="center" wrapText="1"/>
    </xf>
    <xf numFmtId="0" fontId="79" fillId="10" borderId="21" xfId="7" applyFont="1" applyFill="1" applyBorder="1" applyAlignment="1">
      <alignment horizontal="center" vertical="center" wrapText="1"/>
    </xf>
    <xf numFmtId="0" fontId="79" fillId="10" borderId="138" xfId="7" applyFont="1" applyFill="1" applyBorder="1" applyAlignment="1">
      <alignment horizontal="center" vertical="center" wrapText="1"/>
    </xf>
    <xf numFmtId="0" fontId="106" fillId="10" borderId="41" xfId="7" applyFont="1" applyFill="1" applyBorder="1" applyAlignment="1">
      <alignment horizontal="center" vertical="center" textRotation="255" wrapText="1"/>
    </xf>
    <xf numFmtId="0" fontId="106" fillId="10" borderId="18" xfId="7" applyFont="1" applyFill="1" applyBorder="1" applyAlignment="1">
      <alignment horizontal="center" vertical="center" textRotation="255" wrapText="1"/>
    </xf>
    <xf numFmtId="0" fontId="106" fillId="10" borderId="31" xfId="7" applyFont="1" applyFill="1" applyBorder="1" applyAlignment="1">
      <alignment horizontal="center" vertical="center" textRotation="255" wrapText="1"/>
    </xf>
    <xf numFmtId="0" fontId="79" fillId="10" borderId="43" xfId="7" applyFont="1" applyFill="1" applyBorder="1" applyAlignment="1">
      <alignment vertical="center" wrapText="1"/>
    </xf>
    <xf numFmtId="0" fontId="79" fillId="10" borderId="21" xfId="7" applyFont="1" applyFill="1" applyBorder="1" applyAlignment="1">
      <alignment vertical="center" wrapText="1"/>
    </xf>
    <xf numFmtId="0" fontId="79" fillId="10" borderId="138" xfId="7" applyFont="1" applyFill="1" applyBorder="1" applyAlignment="1">
      <alignment vertical="center" wrapText="1"/>
    </xf>
    <xf numFmtId="0" fontId="79" fillId="10" borderId="41" xfId="7" applyFont="1" applyFill="1" applyBorder="1" applyAlignment="1">
      <alignment vertical="center" wrapText="1"/>
    </xf>
    <xf numFmtId="0" fontId="79" fillId="10" borderId="18" xfId="7" applyFont="1" applyFill="1" applyBorder="1" applyAlignment="1">
      <alignment vertical="center" wrapText="1"/>
    </xf>
    <xf numFmtId="0" fontId="79" fillId="10" borderId="31" xfId="7" applyFont="1" applyFill="1" applyBorder="1" applyAlignment="1">
      <alignment vertical="center" wrapText="1"/>
    </xf>
    <xf numFmtId="0" fontId="79" fillId="10" borderId="142" xfId="7" applyFont="1" applyFill="1" applyBorder="1" applyAlignment="1">
      <alignment vertical="center" wrapText="1"/>
    </xf>
    <xf numFmtId="0" fontId="79" fillId="10" borderId="137" xfId="7" applyFont="1" applyFill="1" applyBorder="1" applyAlignment="1">
      <alignment vertical="center" wrapText="1"/>
    </xf>
    <xf numFmtId="0" fontId="79" fillId="10" borderId="140" xfId="7" applyFont="1" applyFill="1" applyBorder="1" applyAlignment="1">
      <alignment vertical="center" wrapText="1"/>
    </xf>
    <xf numFmtId="0" fontId="79" fillId="10" borderId="6" xfId="7" applyFont="1" applyFill="1" applyBorder="1" applyAlignment="1">
      <alignment horizontal="center" vertical="center"/>
    </xf>
    <xf numFmtId="0" fontId="79" fillId="10" borderId="8" xfId="7" applyFont="1" applyFill="1" applyBorder="1" applyAlignment="1">
      <alignment horizontal="center" vertical="center"/>
    </xf>
    <xf numFmtId="0" fontId="83" fillId="10" borderId="42" xfId="7" applyFont="1" applyFill="1" applyBorder="1" applyAlignment="1">
      <alignment horizontal="center" vertical="center" wrapText="1"/>
    </xf>
    <xf numFmtId="0" fontId="83" fillId="10" borderId="63" xfId="7" applyFont="1" applyFill="1" applyBorder="1" applyAlignment="1">
      <alignment horizontal="center" vertical="center" wrapText="1"/>
    </xf>
    <xf numFmtId="0" fontId="83" fillId="10" borderId="101" xfId="7" applyFont="1" applyFill="1" applyBorder="1" applyAlignment="1">
      <alignment horizontal="center" vertical="center" wrapText="1"/>
    </xf>
    <xf numFmtId="0" fontId="104" fillId="10" borderId="130" xfId="7" applyFont="1" applyFill="1" applyBorder="1" applyAlignment="1">
      <alignment horizontal="center"/>
    </xf>
    <xf numFmtId="0" fontId="104" fillId="10" borderId="150" xfId="7" applyFont="1" applyFill="1" applyBorder="1" applyAlignment="1">
      <alignment horizontal="center"/>
    </xf>
    <xf numFmtId="0" fontId="85" fillId="10" borderId="132" xfId="7" applyFont="1" applyFill="1" applyBorder="1" applyAlignment="1">
      <alignment horizontal="left" vertical="top"/>
    </xf>
    <xf numFmtId="0" fontId="85" fillId="10" borderId="102" xfId="7" applyFont="1" applyFill="1" applyBorder="1" applyAlignment="1">
      <alignment horizontal="left" vertical="top"/>
    </xf>
    <xf numFmtId="0" fontId="85" fillId="10" borderId="141" xfId="7" applyFont="1" applyFill="1" applyBorder="1" applyAlignment="1">
      <alignment horizontal="left" vertical="top"/>
    </xf>
    <xf numFmtId="0" fontId="85" fillId="10" borderId="39" xfId="7" applyFont="1" applyFill="1" applyBorder="1" applyAlignment="1">
      <alignment horizontal="left" vertical="top"/>
    </xf>
    <xf numFmtId="0" fontId="88" fillId="10" borderId="158" xfId="7" applyFont="1" applyFill="1" applyBorder="1" applyAlignment="1">
      <alignment horizontal="left" vertical="center"/>
    </xf>
    <xf numFmtId="0" fontId="88" fillId="10" borderId="139" xfId="7" applyFont="1" applyFill="1" applyBorder="1" applyAlignment="1">
      <alignment horizontal="left" vertical="center"/>
    </xf>
    <xf numFmtId="0" fontId="79" fillId="10" borderId="159" xfId="7" applyFont="1" applyFill="1" applyBorder="1" applyAlignment="1">
      <alignment horizontal="left"/>
    </xf>
    <xf numFmtId="0" fontId="79" fillId="10" borderId="135" xfId="7" applyFont="1" applyFill="1" applyBorder="1" applyAlignment="1">
      <alignment horizontal="left"/>
    </xf>
    <xf numFmtId="0" fontId="85" fillId="10" borderId="1" xfId="7" applyFont="1" applyFill="1" applyBorder="1" applyAlignment="1">
      <alignment horizontal="left" vertical="top"/>
    </xf>
    <xf numFmtId="0" fontId="85" fillId="10" borderId="3" xfId="7" applyFont="1" applyFill="1" applyBorder="1" applyAlignment="1">
      <alignment horizontal="left" vertical="top"/>
    </xf>
    <xf numFmtId="0" fontId="79" fillId="10" borderId="1" xfId="7" applyFont="1" applyFill="1" applyBorder="1" applyAlignment="1">
      <alignment horizontal="center" vertical="center"/>
    </xf>
    <xf numFmtId="0" fontId="79" fillId="10" borderId="3" xfId="7" applyFont="1" applyFill="1" applyBorder="1" applyAlignment="1">
      <alignment horizontal="center" vertical="center"/>
    </xf>
    <xf numFmtId="0" fontId="79" fillId="10" borderId="88" xfId="7" applyFont="1" applyFill="1" applyBorder="1"/>
    <xf numFmtId="0" fontId="79" fillId="10" borderId="64" xfId="7" applyFont="1" applyFill="1" applyBorder="1"/>
    <xf numFmtId="0" fontId="107" fillId="0" borderId="0" xfId="1" applyFont="1" applyAlignment="1">
      <alignment horizontal="center" vertical="center"/>
    </xf>
    <xf numFmtId="0" fontId="79" fillId="10" borderId="42" xfId="7" applyFont="1" applyFill="1" applyBorder="1"/>
    <xf numFmtId="0" fontId="79" fillId="10" borderId="22" xfId="7" applyFont="1" applyFill="1" applyBorder="1"/>
    <xf numFmtId="0" fontId="79" fillId="10" borderId="57" xfId="7" applyFont="1" applyFill="1" applyBorder="1"/>
    <xf numFmtId="0" fontId="79" fillId="10" borderId="43" xfId="7" applyFont="1" applyFill="1" applyBorder="1"/>
    <xf numFmtId="0" fontId="79" fillId="10" borderId="143" xfId="7" applyFont="1" applyFill="1" applyBorder="1"/>
    <xf numFmtId="0" fontId="79" fillId="10" borderId="34" xfId="7" applyFont="1" applyFill="1" applyBorder="1"/>
    <xf numFmtId="0" fontId="79" fillId="10" borderId="103" xfId="7" applyFont="1" applyFill="1" applyBorder="1"/>
    <xf numFmtId="0" fontId="79" fillId="10" borderId="132" xfId="7" applyFont="1" applyFill="1" applyBorder="1"/>
    <xf numFmtId="0" fontId="79" fillId="10" borderId="6" xfId="7" applyFont="1" applyFill="1" applyBorder="1"/>
    <xf numFmtId="0" fontId="79" fillId="10" borderId="41" xfId="7" applyFont="1" applyFill="1" applyBorder="1" applyAlignment="1">
      <alignment horizontal="center"/>
    </xf>
    <xf numFmtId="0" fontId="79" fillId="10" borderId="57" xfId="7" applyFont="1" applyFill="1" applyBorder="1" applyAlignment="1">
      <alignment horizontal="center"/>
    </xf>
    <xf numFmtId="0" fontId="79" fillId="10" borderId="128" xfId="7" applyFont="1" applyFill="1" applyBorder="1"/>
    <xf numFmtId="0" fontId="79" fillId="10" borderId="129" xfId="7" applyFont="1" applyFill="1" applyBorder="1"/>
    <xf numFmtId="0" fontId="83" fillId="10" borderId="88" xfId="7" applyFont="1" applyFill="1" applyBorder="1" applyAlignment="1">
      <alignment horizontal="center" vertical="center"/>
    </xf>
    <xf numFmtId="0" fontId="83" fillId="10" borderId="64" xfId="7" applyFont="1" applyFill="1" applyBorder="1" applyAlignment="1">
      <alignment horizontal="center" vertical="center"/>
    </xf>
    <xf numFmtId="0" fontId="100" fillId="10" borderId="160" xfId="7" applyFont="1" applyFill="1" applyBorder="1" applyAlignment="1">
      <alignment horizontal="center" vertical="center"/>
    </xf>
    <xf numFmtId="0" fontId="100" fillId="10" borderId="161" xfId="7" applyFont="1" applyFill="1" applyBorder="1" applyAlignment="1">
      <alignment horizontal="center" vertical="center"/>
    </xf>
    <xf numFmtId="0" fontId="100" fillId="10" borderId="162" xfId="7" applyFont="1" applyFill="1" applyBorder="1" applyAlignment="1">
      <alignment horizontal="center" vertical="center"/>
    </xf>
    <xf numFmtId="0" fontId="79" fillId="10" borderId="34" xfId="7" applyFont="1" applyFill="1" applyBorder="1" applyAlignment="1">
      <alignment horizontal="center" vertical="center"/>
    </xf>
    <xf numFmtId="0" fontId="79" fillId="10" borderId="35" xfId="7" applyFont="1" applyFill="1" applyBorder="1" applyAlignment="1">
      <alignment horizontal="center" vertical="center"/>
    </xf>
    <xf numFmtId="0" fontId="79" fillId="10" borderId="36" xfId="7" applyFont="1" applyFill="1" applyBorder="1" applyAlignment="1">
      <alignment horizontal="center" vertical="center"/>
    </xf>
    <xf numFmtId="0" fontId="79" fillId="10" borderId="34" xfId="7" applyFont="1" applyFill="1" applyBorder="1" applyAlignment="1">
      <alignment horizontal="center" vertical="center" wrapText="1"/>
    </xf>
    <xf numFmtId="0" fontId="79" fillId="10" borderId="36" xfId="7" applyFont="1" applyFill="1" applyBorder="1" applyAlignment="1">
      <alignment horizontal="center" vertical="center" wrapText="1"/>
    </xf>
    <xf numFmtId="0" fontId="83" fillId="10" borderId="34" xfId="7" applyFont="1" applyFill="1" applyBorder="1" applyAlignment="1">
      <alignment horizontal="center" vertical="center"/>
    </xf>
    <xf numFmtId="0" fontId="83" fillId="10" borderId="36" xfId="7" applyFont="1" applyFill="1" applyBorder="1" applyAlignment="1">
      <alignment horizontal="center" vertical="center"/>
    </xf>
    <xf numFmtId="0" fontId="79" fillId="10" borderId="88" xfId="7" applyFont="1" applyFill="1" applyBorder="1" applyAlignment="1">
      <alignment vertical="center"/>
    </xf>
    <xf numFmtId="0" fontId="7" fillId="0" borderId="36" xfId="3" applyBorder="1" applyAlignment="1">
      <alignment horizontal="center" vertical="center" wrapText="1"/>
    </xf>
    <xf numFmtId="0" fontId="105" fillId="10" borderId="35" xfId="7" applyFont="1" applyFill="1" applyBorder="1" applyAlignment="1">
      <alignment vertical="center"/>
    </xf>
    <xf numFmtId="0" fontId="7" fillId="0" borderId="35" xfId="3" applyBorder="1">
      <alignment vertical="center"/>
    </xf>
    <xf numFmtId="0" fontId="85" fillId="10" borderId="34" xfId="7" applyFont="1" applyFill="1" applyBorder="1" applyAlignment="1">
      <alignment horizontal="center" vertical="center" wrapText="1"/>
    </xf>
    <xf numFmtId="0" fontId="85" fillId="10" borderId="36" xfId="7" applyFont="1" applyFill="1" applyBorder="1" applyAlignment="1">
      <alignment horizontal="center" vertical="center" wrapText="1"/>
    </xf>
    <xf numFmtId="0" fontId="118" fillId="10" borderId="42" xfId="7" applyFont="1" applyFill="1" applyBorder="1" applyAlignment="1">
      <alignment horizontal="right"/>
    </xf>
    <xf numFmtId="0" fontId="118" fillId="10" borderId="63" xfId="7" applyFont="1" applyFill="1" applyBorder="1" applyAlignment="1">
      <alignment horizontal="right"/>
    </xf>
    <xf numFmtId="0" fontId="118" fillId="10" borderId="101" xfId="7" applyFont="1" applyFill="1" applyBorder="1" applyAlignment="1">
      <alignment horizontal="right"/>
    </xf>
    <xf numFmtId="0" fontId="118" fillId="10" borderId="14" xfId="7" applyFont="1" applyFill="1" applyBorder="1" applyAlignment="1">
      <alignment horizontal="right"/>
    </xf>
    <xf numFmtId="0" fontId="118" fillId="10" borderId="0" xfId="7" applyFont="1" applyFill="1" applyAlignment="1">
      <alignment horizontal="right"/>
    </xf>
    <xf numFmtId="0" fontId="118" fillId="10" borderId="15" xfId="7" applyFont="1" applyFill="1" applyBorder="1" applyAlignment="1">
      <alignment horizontal="right"/>
    </xf>
    <xf numFmtId="0" fontId="118" fillId="10" borderId="32" xfId="7" applyFont="1" applyFill="1" applyBorder="1" applyAlignment="1">
      <alignment horizontal="right"/>
    </xf>
    <xf numFmtId="0" fontId="118" fillId="10" borderId="37" xfId="7" applyFont="1" applyFill="1" applyBorder="1" applyAlignment="1">
      <alignment horizontal="right"/>
    </xf>
    <xf numFmtId="0" fontId="118" fillId="10" borderId="38" xfId="7" applyFont="1" applyFill="1" applyBorder="1" applyAlignment="1">
      <alignment horizontal="right"/>
    </xf>
    <xf numFmtId="0" fontId="104" fillId="10" borderId="34" xfId="7" applyFont="1" applyFill="1" applyBorder="1" applyAlignment="1">
      <alignment horizontal="center" vertical="center" wrapText="1"/>
    </xf>
    <xf numFmtId="0" fontId="104" fillId="10" borderId="35" xfId="7" applyFont="1" applyFill="1" applyBorder="1" applyAlignment="1">
      <alignment horizontal="center" vertical="center" wrapText="1"/>
    </xf>
    <xf numFmtId="0" fontId="104" fillId="10" borderId="36" xfId="7" applyFont="1" applyFill="1" applyBorder="1" applyAlignment="1">
      <alignment horizontal="center" vertical="center" wrapText="1"/>
    </xf>
    <xf numFmtId="0" fontId="104" fillId="10" borderId="34" xfId="7" applyFont="1" applyFill="1" applyBorder="1" applyAlignment="1">
      <alignment vertical="center" wrapText="1"/>
    </xf>
    <xf numFmtId="0" fontId="104" fillId="10" borderId="35" xfId="7" applyFont="1" applyFill="1" applyBorder="1" applyAlignment="1">
      <alignment vertical="center" wrapText="1"/>
    </xf>
    <xf numFmtId="0" fontId="104" fillId="10" borderId="36" xfId="7" applyFont="1" applyFill="1" applyBorder="1" applyAlignment="1">
      <alignment vertical="center" wrapText="1"/>
    </xf>
    <xf numFmtId="0" fontId="79" fillId="10" borderId="41" xfId="7" applyFont="1" applyFill="1" applyBorder="1" applyAlignment="1">
      <alignment horizontal="center" vertical="center"/>
    </xf>
    <xf numFmtId="0" fontId="79" fillId="10" borderId="31" xfId="7" applyFont="1" applyFill="1" applyBorder="1" applyAlignment="1">
      <alignment horizontal="center" vertical="center"/>
    </xf>
    <xf numFmtId="0" fontId="80" fillId="10" borderId="42" xfId="7" applyFont="1" applyFill="1" applyBorder="1" applyAlignment="1">
      <alignment horizontal="center" vertical="top" wrapText="1"/>
    </xf>
    <xf numFmtId="0" fontId="120" fillId="10" borderId="63" xfId="7" applyFont="1" applyFill="1" applyBorder="1" applyAlignment="1">
      <alignment horizontal="center" vertical="top" wrapText="1"/>
    </xf>
    <xf numFmtId="0" fontId="120" fillId="10" borderId="101" xfId="7" applyFont="1" applyFill="1" applyBorder="1" applyAlignment="1">
      <alignment horizontal="center" vertical="top" wrapText="1"/>
    </xf>
    <xf numFmtId="0" fontId="120" fillId="10" borderId="32" xfId="7" applyFont="1" applyFill="1" applyBorder="1" applyAlignment="1">
      <alignment horizontal="center" vertical="top" wrapText="1"/>
    </xf>
    <xf numFmtId="0" fontId="120" fillId="10" borderId="37" xfId="7" applyFont="1" applyFill="1" applyBorder="1" applyAlignment="1">
      <alignment horizontal="center" vertical="top" wrapText="1"/>
    </xf>
    <xf numFmtId="0" fontId="120" fillId="10" borderId="38" xfId="7" applyFont="1" applyFill="1" applyBorder="1" applyAlignment="1">
      <alignment horizontal="center" vertical="top" wrapText="1"/>
    </xf>
    <xf numFmtId="0" fontId="104" fillId="10" borderId="42" xfId="7" applyFont="1" applyFill="1" applyBorder="1" applyAlignment="1">
      <alignment horizontal="center" vertical="center" wrapText="1"/>
    </xf>
    <xf numFmtId="0" fontId="104" fillId="10" borderId="63" xfId="7" applyFont="1" applyFill="1" applyBorder="1" applyAlignment="1">
      <alignment horizontal="center" vertical="center" wrapText="1"/>
    </xf>
    <xf numFmtId="0" fontId="104" fillId="10" borderId="101" xfId="7" applyFont="1" applyFill="1" applyBorder="1" applyAlignment="1">
      <alignment horizontal="center" vertical="center" wrapText="1"/>
    </xf>
    <xf numFmtId="0" fontId="104" fillId="10" borderId="32" xfId="7" applyFont="1" applyFill="1" applyBorder="1" applyAlignment="1">
      <alignment horizontal="center" vertical="center" wrapText="1"/>
    </xf>
    <xf numFmtId="0" fontId="104" fillId="10" borderId="37" xfId="7" applyFont="1" applyFill="1" applyBorder="1" applyAlignment="1">
      <alignment horizontal="center" vertical="center" wrapText="1"/>
    </xf>
    <xf numFmtId="0" fontId="104" fillId="10" borderId="38" xfId="7" applyFont="1" applyFill="1" applyBorder="1" applyAlignment="1">
      <alignment horizontal="center" vertical="center" wrapText="1"/>
    </xf>
    <xf numFmtId="0" fontId="79" fillId="10" borderId="42" xfId="7" applyFont="1" applyFill="1" applyBorder="1" applyAlignment="1">
      <alignment horizontal="center" vertical="center"/>
    </xf>
    <xf numFmtId="0" fontId="79" fillId="10" borderId="63" xfId="7" applyFont="1" applyFill="1" applyBorder="1" applyAlignment="1">
      <alignment horizontal="center" vertical="center"/>
    </xf>
    <xf numFmtId="0" fontId="79" fillId="10" borderId="101" xfId="7" applyFont="1" applyFill="1" applyBorder="1" applyAlignment="1">
      <alignment horizontal="center" vertical="center"/>
    </xf>
    <xf numFmtId="0" fontId="79" fillId="10" borderId="32" xfId="7" applyFont="1" applyFill="1" applyBorder="1" applyAlignment="1">
      <alignment horizontal="center" vertical="center"/>
    </xf>
    <xf numFmtId="0" fontId="79" fillId="10" borderId="37" xfId="7" applyFont="1" applyFill="1" applyBorder="1" applyAlignment="1">
      <alignment horizontal="center" vertical="center"/>
    </xf>
    <xf numFmtId="0" fontId="79" fillId="10" borderId="38" xfId="7" applyFont="1" applyFill="1" applyBorder="1" applyAlignment="1">
      <alignment horizontal="center" vertical="center"/>
    </xf>
    <xf numFmtId="0" fontId="7" fillId="10" borderId="42" xfId="7" applyFill="1" applyBorder="1" applyAlignment="1">
      <alignment vertical="center"/>
    </xf>
    <xf numFmtId="0" fontId="7" fillId="0" borderId="63" xfId="3" applyBorder="1">
      <alignment vertical="center"/>
    </xf>
    <xf numFmtId="0" fontId="7" fillId="0" borderId="101" xfId="3" applyBorder="1">
      <alignment vertical="center"/>
    </xf>
    <xf numFmtId="0" fontId="7" fillId="0" borderId="32" xfId="3" applyBorder="1">
      <alignment vertical="center"/>
    </xf>
    <xf numFmtId="0" fontId="7" fillId="0" borderId="37" xfId="3" applyBorder="1">
      <alignment vertical="center"/>
    </xf>
    <xf numFmtId="0" fontId="7" fillId="0" borderId="38" xfId="3" applyBorder="1">
      <alignment vertical="center"/>
    </xf>
    <xf numFmtId="0" fontId="79" fillId="10" borderId="42" xfId="7" applyFont="1" applyFill="1" applyBorder="1" applyAlignment="1">
      <alignment vertical="center"/>
    </xf>
    <xf numFmtId="0" fontId="79" fillId="10" borderId="63" xfId="7" applyFont="1" applyFill="1" applyBorder="1" applyAlignment="1">
      <alignment vertical="center"/>
    </xf>
    <xf numFmtId="0" fontId="79" fillId="10" borderId="101" xfId="7" applyFont="1" applyFill="1" applyBorder="1" applyAlignment="1">
      <alignment vertical="center"/>
    </xf>
    <xf numFmtId="0" fontId="79" fillId="10" borderId="32" xfId="7" applyFont="1" applyFill="1" applyBorder="1" applyAlignment="1">
      <alignment vertical="center"/>
    </xf>
    <xf numFmtId="0" fontId="79" fillId="10" borderId="37" xfId="7" applyFont="1" applyFill="1" applyBorder="1" applyAlignment="1">
      <alignment vertical="center"/>
    </xf>
    <xf numFmtId="0" fontId="79" fillId="10" borderId="38" xfId="7" applyFont="1" applyFill="1" applyBorder="1" applyAlignment="1">
      <alignment vertical="center"/>
    </xf>
    <xf numFmtId="0" fontId="121" fillId="10" borderId="42" xfId="7" applyFont="1" applyFill="1" applyBorder="1" applyAlignment="1">
      <alignment horizontal="center" vertical="center" wrapText="1"/>
    </xf>
    <xf numFmtId="0" fontId="121" fillId="10" borderId="63" xfId="7" applyFont="1" applyFill="1" applyBorder="1" applyAlignment="1">
      <alignment horizontal="center" vertical="center" wrapText="1"/>
    </xf>
    <xf numFmtId="0" fontId="121" fillId="10" borderId="101" xfId="7" applyFont="1" applyFill="1" applyBorder="1" applyAlignment="1">
      <alignment horizontal="center" vertical="center" wrapText="1"/>
    </xf>
    <xf numFmtId="0" fontId="121" fillId="10" borderId="14" xfId="7" applyFont="1" applyFill="1" applyBorder="1" applyAlignment="1">
      <alignment horizontal="center" vertical="center" wrapText="1"/>
    </xf>
    <xf numFmtId="0" fontId="121" fillId="10" borderId="0" xfId="7" applyFont="1" applyFill="1" applyAlignment="1">
      <alignment horizontal="center" vertical="center" wrapText="1"/>
    </xf>
    <xf numFmtId="0" fontId="121" fillId="10" borderId="15" xfId="7" applyFont="1" applyFill="1" applyBorder="1" applyAlignment="1">
      <alignment horizontal="center" vertical="center" wrapText="1"/>
    </xf>
    <xf numFmtId="0" fontId="121" fillId="10" borderId="32" xfId="7" applyFont="1" applyFill="1" applyBorder="1" applyAlignment="1">
      <alignment horizontal="center" vertical="center" wrapText="1"/>
    </xf>
    <xf numFmtId="0" fontId="121" fillId="10" borderId="37" xfId="7" applyFont="1" applyFill="1" applyBorder="1" applyAlignment="1">
      <alignment horizontal="center" vertical="center" wrapText="1"/>
    </xf>
    <xf numFmtId="0" fontId="121" fillId="10" borderId="38" xfId="7" applyFont="1" applyFill="1" applyBorder="1" applyAlignment="1">
      <alignment horizontal="center" vertical="center" wrapText="1"/>
    </xf>
    <xf numFmtId="0" fontId="105" fillId="10" borderId="63" xfId="7" applyFont="1" applyFill="1" applyBorder="1" applyAlignment="1">
      <alignment vertical="center" wrapText="1"/>
    </xf>
    <xf numFmtId="0" fontId="105" fillId="10" borderId="37" xfId="7" applyFont="1" applyFill="1" applyBorder="1" applyAlignment="1">
      <alignment vertical="center" wrapText="1"/>
    </xf>
    <xf numFmtId="0" fontId="79" fillId="10" borderId="42" xfId="7" applyFont="1" applyFill="1" applyBorder="1" applyAlignment="1">
      <alignment vertical="top"/>
    </xf>
    <xf numFmtId="0" fontId="79" fillId="10" borderId="63" xfId="7" applyFont="1" applyFill="1" applyBorder="1" applyAlignment="1">
      <alignment vertical="top"/>
    </xf>
    <xf numFmtId="0" fontId="79" fillId="10" borderId="101" xfId="7" applyFont="1" applyFill="1" applyBorder="1" applyAlignment="1">
      <alignment vertical="top"/>
    </xf>
    <xf numFmtId="0" fontId="79" fillId="10" borderId="14" xfId="7" applyFont="1" applyFill="1" applyBorder="1" applyAlignment="1">
      <alignment vertical="top"/>
    </xf>
    <xf numFmtId="0" fontId="79" fillId="10" borderId="0" xfId="7" applyFont="1" applyFill="1" applyAlignment="1">
      <alignment vertical="top"/>
    </xf>
    <xf numFmtId="0" fontId="79" fillId="10" borderId="15" xfId="7" applyFont="1" applyFill="1" applyBorder="1" applyAlignment="1">
      <alignment vertical="top"/>
    </xf>
    <xf numFmtId="0" fontId="79" fillId="10" borderId="32" xfId="7" applyFont="1" applyFill="1" applyBorder="1" applyAlignment="1">
      <alignment vertical="top"/>
    </xf>
    <xf numFmtId="0" fontId="79" fillId="10" borderId="37" xfId="7" applyFont="1" applyFill="1" applyBorder="1" applyAlignment="1">
      <alignment vertical="top"/>
    </xf>
    <xf numFmtId="0" fontId="79" fillId="10" borderId="38" xfId="7" applyFont="1" applyFill="1" applyBorder="1" applyAlignment="1">
      <alignment vertical="top"/>
    </xf>
    <xf numFmtId="0" fontId="78" fillId="10" borderId="37" xfId="7" applyFont="1" applyFill="1" applyBorder="1" applyAlignment="1">
      <alignment horizontal="center" vertical="top"/>
    </xf>
    <xf numFmtId="0" fontId="78" fillId="10" borderId="38" xfId="7" applyFont="1" applyFill="1" applyBorder="1" applyAlignment="1">
      <alignment horizontal="center" vertical="top"/>
    </xf>
    <xf numFmtId="181" fontId="79" fillId="5" borderId="42" xfId="7" applyNumberFormat="1" applyFont="1" applyFill="1" applyBorder="1" applyAlignment="1">
      <alignment horizontal="center" vertical="center"/>
    </xf>
    <xf numFmtId="181" fontId="79" fillId="5" borderId="101" xfId="7" applyNumberFormat="1" applyFont="1" applyFill="1" applyBorder="1" applyAlignment="1">
      <alignment horizontal="center" vertical="center"/>
    </xf>
    <xf numFmtId="181" fontId="79" fillId="5" borderId="32" xfId="7" applyNumberFormat="1" applyFont="1" applyFill="1" applyBorder="1" applyAlignment="1">
      <alignment horizontal="center" vertical="center"/>
    </xf>
    <xf numFmtId="181" fontId="79" fillId="5" borderId="38" xfId="7" applyNumberFormat="1" applyFont="1" applyFill="1" applyBorder="1" applyAlignment="1">
      <alignment horizontal="center" vertical="center"/>
    </xf>
    <xf numFmtId="0" fontId="80" fillId="10" borderId="41" xfId="7" applyFont="1" applyFill="1" applyBorder="1" applyAlignment="1">
      <alignment horizontal="center" vertical="center" wrapText="1"/>
    </xf>
    <xf numFmtId="0" fontId="79" fillId="9" borderId="42" xfId="7" applyFont="1" applyFill="1" applyBorder="1" applyAlignment="1">
      <alignment horizontal="center" vertical="center"/>
    </xf>
    <xf numFmtId="0" fontId="79" fillId="9" borderId="63" xfId="7" applyFont="1" applyFill="1" applyBorder="1" applyAlignment="1">
      <alignment horizontal="center" vertical="center"/>
    </xf>
    <xf numFmtId="0" fontId="79" fillId="9" borderId="101" xfId="7" applyFont="1" applyFill="1" applyBorder="1" applyAlignment="1">
      <alignment horizontal="center" vertical="center"/>
    </xf>
    <xf numFmtId="0" fontId="79" fillId="9" borderId="32" xfId="7" applyFont="1" applyFill="1" applyBorder="1" applyAlignment="1">
      <alignment horizontal="center" vertical="center"/>
    </xf>
    <xf numFmtId="0" fontId="79" fillId="9" borderId="37" xfId="7" applyFont="1" applyFill="1" applyBorder="1" applyAlignment="1">
      <alignment horizontal="center" vertical="center"/>
    </xf>
    <xf numFmtId="0" fontId="79" fillId="9" borderId="38" xfId="7" applyFont="1" applyFill="1" applyBorder="1" applyAlignment="1">
      <alignment horizontal="center" vertical="center"/>
    </xf>
    <xf numFmtId="0" fontId="81" fillId="9" borderId="34" xfId="7" applyFont="1" applyFill="1" applyBorder="1" applyAlignment="1">
      <alignment horizontal="center"/>
    </xf>
    <xf numFmtId="0" fontId="81" fillId="9" borderId="35" xfId="7" applyFont="1" applyFill="1" applyBorder="1" applyAlignment="1">
      <alignment horizontal="center"/>
    </xf>
    <xf numFmtId="0" fontId="79" fillId="9" borderId="42" xfId="7" applyFont="1" applyFill="1" applyBorder="1" applyAlignment="1">
      <alignment horizontal="left" vertical="center" wrapText="1"/>
    </xf>
    <xf numFmtId="0" fontId="79" fillId="9" borderId="63" xfId="7" applyFont="1" applyFill="1" applyBorder="1" applyAlignment="1">
      <alignment horizontal="left" vertical="center" wrapText="1"/>
    </xf>
    <xf numFmtId="0" fontId="79" fillId="9" borderId="101" xfId="7" applyFont="1" applyFill="1" applyBorder="1" applyAlignment="1">
      <alignment horizontal="left" vertical="center" wrapText="1"/>
    </xf>
    <xf numFmtId="0" fontId="79" fillId="9" borderId="14" xfId="7" applyFont="1" applyFill="1" applyBorder="1" applyAlignment="1">
      <alignment horizontal="left" vertical="center" wrapText="1"/>
    </xf>
    <xf numFmtId="0" fontId="79" fillId="9" borderId="0" xfId="7" applyFont="1" applyFill="1" applyAlignment="1">
      <alignment horizontal="left" vertical="center" wrapText="1"/>
    </xf>
    <xf numFmtId="0" fontId="79" fillId="9" borderId="15" xfId="7" applyFont="1" applyFill="1" applyBorder="1" applyAlignment="1">
      <alignment horizontal="left" vertical="center" wrapText="1"/>
    </xf>
    <xf numFmtId="0" fontId="79" fillId="9" borderId="32" xfId="7" applyFont="1" applyFill="1" applyBorder="1" applyAlignment="1">
      <alignment horizontal="left" vertical="center" wrapText="1"/>
    </xf>
    <xf numFmtId="0" fontId="79" fillId="9" borderId="37" xfId="7" applyFont="1" applyFill="1" applyBorder="1" applyAlignment="1">
      <alignment horizontal="left" vertical="center" wrapText="1"/>
    </xf>
    <xf numFmtId="0" fontId="79" fillId="9" borderId="38" xfId="7" applyFont="1" applyFill="1" applyBorder="1" applyAlignment="1">
      <alignment horizontal="left" vertical="center" wrapText="1"/>
    </xf>
    <xf numFmtId="0" fontId="81" fillId="10" borderId="34" xfId="7" applyFont="1" applyFill="1" applyBorder="1" applyAlignment="1">
      <alignment horizontal="center" vertical="center"/>
    </xf>
    <xf numFmtId="0" fontId="81" fillId="10" borderId="35" xfId="7" applyFont="1" applyFill="1" applyBorder="1" applyAlignment="1">
      <alignment horizontal="center" vertical="center"/>
    </xf>
    <xf numFmtId="0" fontId="79" fillId="0" borderId="42" xfId="7" applyFont="1" applyBorder="1"/>
    <xf numFmtId="0" fontId="79" fillId="0" borderId="101" xfId="7" applyFont="1" applyBorder="1"/>
    <xf numFmtId="0" fontId="79" fillId="0" borderId="32" xfId="7" applyFont="1" applyBorder="1"/>
    <xf numFmtId="0" fontId="79" fillId="0" borderId="38" xfId="7" applyFont="1" applyBorder="1"/>
    <xf numFmtId="0" fontId="89" fillId="10" borderId="34" xfId="7" applyFont="1" applyFill="1" applyBorder="1" applyAlignment="1">
      <alignment vertical="center"/>
    </xf>
    <xf numFmtId="0" fontId="90" fillId="10" borderId="35" xfId="7" applyFont="1" applyFill="1" applyBorder="1" applyAlignment="1">
      <alignment vertical="center"/>
    </xf>
    <xf numFmtId="0" fontId="90" fillId="10" borderId="36" xfId="7" applyFont="1" applyFill="1" applyBorder="1" applyAlignment="1">
      <alignment vertical="center"/>
    </xf>
    <xf numFmtId="0" fontId="79" fillId="0" borderId="63" xfId="7" applyFont="1" applyBorder="1"/>
    <xf numFmtId="0" fontId="79" fillId="0" borderId="37" xfId="7" applyFont="1" applyBorder="1"/>
    <xf numFmtId="0" fontId="84" fillId="10" borderId="41" xfId="7" applyFont="1" applyFill="1" applyBorder="1" applyAlignment="1">
      <alignment vertical="center"/>
    </xf>
    <xf numFmtId="0" fontId="84" fillId="10" borderId="18" xfId="7" applyFont="1" applyFill="1" applyBorder="1" applyAlignment="1">
      <alignment vertical="center"/>
    </xf>
    <xf numFmtId="0" fontId="84" fillId="10" borderId="31" xfId="7" applyFont="1" applyFill="1" applyBorder="1" applyAlignment="1">
      <alignment vertical="center"/>
    </xf>
    <xf numFmtId="0" fontId="85" fillId="10" borderId="42" xfId="7" applyFont="1" applyFill="1" applyBorder="1" applyAlignment="1">
      <alignment horizontal="center" vertical="center" wrapText="1"/>
    </xf>
    <xf numFmtId="0" fontId="85" fillId="10" borderId="101" xfId="7" applyFont="1" applyFill="1" applyBorder="1" applyAlignment="1">
      <alignment horizontal="center" vertical="center" wrapText="1"/>
    </xf>
    <xf numFmtId="0" fontId="85" fillId="10" borderId="14" xfId="7" applyFont="1" applyFill="1" applyBorder="1" applyAlignment="1">
      <alignment horizontal="center" vertical="center" wrapText="1"/>
    </xf>
    <xf numFmtId="0" fontId="85" fillId="10" borderId="15" xfId="7" applyFont="1" applyFill="1" applyBorder="1" applyAlignment="1">
      <alignment horizontal="center" vertical="center" wrapText="1"/>
    </xf>
    <xf numFmtId="0" fontId="85" fillId="10" borderId="32" xfId="7" applyFont="1" applyFill="1" applyBorder="1" applyAlignment="1">
      <alignment horizontal="center" vertical="center" wrapText="1"/>
    </xf>
    <xf numFmtId="0" fontId="85" fillId="10" borderId="38" xfId="7" applyFont="1" applyFill="1" applyBorder="1" applyAlignment="1">
      <alignment horizontal="center" vertical="center" wrapText="1"/>
    </xf>
    <xf numFmtId="0" fontId="86" fillId="10" borderId="34" xfId="7" applyFont="1" applyFill="1" applyBorder="1" applyAlignment="1">
      <alignment horizontal="center" vertical="center" wrapText="1"/>
    </xf>
    <xf numFmtId="0" fontId="86" fillId="10" borderId="35" xfId="7" applyFont="1" applyFill="1" applyBorder="1" applyAlignment="1">
      <alignment horizontal="center" vertical="center" wrapText="1"/>
    </xf>
    <xf numFmtId="0" fontId="86" fillId="10" borderId="36" xfId="7" applyFont="1" applyFill="1" applyBorder="1" applyAlignment="1">
      <alignment horizontal="center" vertical="center" wrapText="1"/>
    </xf>
    <xf numFmtId="0" fontId="85" fillId="10" borderId="63" xfId="7" applyFont="1" applyFill="1" applyBorder="1" applyAlignment="1">
      <alignment horizontal="center" vertical="center" wrapText="1"/>
    </xf>
    <xf numFmtId="0" fontId="85" fillId="10" borderId="0" xfId="7" applyFont="1" applyFill="1" applyAlignment="1">
      <alignment horizontal="center" vertical="center" wrapText="1"/>
    </xf>
    <xf numFmtId="0" fontId="85" fillId="10" borderId="37" xfId="7" applyFont="1" applyFill="1" applyBorder="1" applyAlignment="1">
      <alignment horizontal="center" vertical="center" wrapText="1"/>
    </xf>
    <xf numFmtId="0" fontId="85" fillId="10" borderId="42" xfId="7" applyFont="1" applyFill="1" applyBorder="1" applyAlignment="1">
      <alignment horizontal="center" vertical="center"/>
    </xf>
    <xf numFmtId="0" fontId="85" fillId="10" borderId="63" xfId="7" applyFont="1" applyFill="1" applyBorder="1" applyAlignment="1">
      <alignment horizontal="center" vertical="center"/>
    </xf>
    <xf numFmtId="0" fontId="85" fillId="10" borderId="101" xfId="7" applyFont="1" applyFill="1" applyBorder="1" applyAlignment="1">
      <alignment horizontal="center" vertical="center"/>
    </xf>
    <xf numFmtId="0" fontId="85" fillId="10" borderId="32" xfId="7" applyFont="1" applyFill="1" applyBorder="1" applyAlignment="1">
      <alignment horizontal="center" vertical="center"/>
    </xf>
    <xf numFmtId="0" fontId="85" fillId="10" borderId="37" xfId="7" applyFont="1" applyFill="1" applyBorder="1" applyAlignment="1">
      <alignment horizontal="center" vertical="center"/>
    </xf>
    <xf numFmtId="0" fontId="85" fillId="10" borderId="38" xfId="7" applyFont="1" applyFill="1" applyBorder="1" applyAlignment="1">
      <alignment horizontal="center" vertical="center"/>
    </xf>
    <xf numFmtId="0" fontId="80" fillId="15" borderId="41" xfId="7" applyFont="1" applyFill="1" applyBorder="1" applyAlignment="1">
      <alignment horizontal="center" vertical="center" textRotation="255" wrapText="1"/>
    </xf>
    <xf numFmtId="0" fontId="80" fillId="15" borderId="31" xfId="7" applyFont="1" applyFill="1" applyBorder="1" applyAlignment="1">
      <alignment horizontal="center" vertical="center" textRotation="255" wrapText="1"/>
    </xf>
    <xf numFmtId="0" fontId="80" fillId="15" borderId="18" xfId="7" applyFont="1" applyFill="1" applyBorder="1" applyAlignment="1">
      <alignment horizontal="center" vertical="center" textRotation="255" wrapText="1"/>
    </xf>
    <xf numFmtId="0" fontId="91" fillId="10" borderId="34" xfId="7" applyFont="1" applyFill="1" applyBorder="1" applyAlignment="1">
      <alignment horizontal="center" vertical="center"/>
    </xf>
    <xf numFmtId="0" fontId="91" fillId="10" borderId="36" xfId="7" applyFont="1" applyFill="1" applyBorder="1" applyAlignment="1">
      <alignment horizontal="center" vertical="center"/>
    </xf>
    <xf numFmtId="0" fontId="92" fillId="10" borderId="34" xfId="7" applyFont="1" applyFill="1" applyBorder="1" applyAlignment="1">
      <alignment vertical="center"/>
    </xf>
    <xf numFmtId="0" fontId="7" fillId="0" borderId="35" xfId="8" applyBorder="1">
      <alignment vertical="center"/>
    </xf>
    <xf numFmtId="0" fontId="7" fillId="0" borderId="36" xfId="8" applyBorder="1">
      <alignment vertical="center"/>
    </xf>
    <xf numFmtId="0" fontId="27" fillId="5" borderId="0" xfId="8" applyFont="1" applyFill="1">
      <alignment vertical="center"/>
    </xf>
    <xf numFmtId="0" fontId="7" fillId="9" borderId="42" xfId="8" applyFill="1" applyBorder="1" applyAlignment="1">
      <alignment horizontal="center" vertical="center"/>
    </xf>
    <xf numFmtId="0" fontId="7" fillId="9" borderId="63" xfId="8" applyFill="1" applyBorder="1" applyAlignment="1">
      <alignment horizontal="center" vertical="center"/>
    </xf>
    <xf numFmtId="0" fontId="7" fillId="9" borderId="101" xfId="8" applyFill="1" applyBorder="1" applyAlignment="1">
      <alignment horizontal="center" vertical="center"/>
    </xf>
    <xf numFmtId="0" fontId="7" fillId="9" borderId="14" xfId="8" applyFill="1" applyBorder="1" applyAlignment="1">
      <alignment horizontal="center" vertical="center"/>
    </xf>
    <xf numFmtId="0" fontId="7" fillId="9" borderId="0" xfId="8" applyFill="1" applyAlignment="1">
      <alignment horizontal="center" vertical="center"/>
    </xf>
    <xf numFmtId="0" fontId="7" fillId="9" borderId="15" xfId="8" applyFill="1" applyBorder="1" applyAlignment="1">
      <alignment horizontal="center" vertical="center"/>
    </xf>
    <xf numFmtId="0" fontId="7" fillId="9" borderId="32" xfId="8" applyFill="1" applyBorder="1" applyAlignment="1">
      <alignment horizontal="center" vertical="center"/>
    </xf>
    <xf numFmtId="0" fontId="7" fillId="9" borderId="37" xfId="8" applyFill="1" applyBorder="1" applyAlignment="1">
      <alignment horizontal="center" vertical="center"/>
    </xf>
    <xf numFmtId="0" fontId="7" fillId="9" borderId="38" xfId="8" applyFill="1" applyBorder="1" applyAlignment="1">
      <alignment horizontal="center" vertical="center"/>
    </xf>
    <xf numFmtId="0" fontId="79" fillId="10" borderId="42" xfId="7" applyFont="1" applyFill="1" applyBorder="1" applyAlignment="1">
      <alignment horizontal="center"/>
    </xf>
    <xf numFmtId="0" fontId="79" fillId="10" borderId="63" xfId="7" applyFont="1" applyFill="1" applyBorder="1" applyAlignment="1">
      <alignment horizontal="center"/>
    </xf>
    <xf numFmtId="0" fontId="79" fillId="10" borderId="101" xfId="7" applyFont="1" applyFill="1" applyBorder="1" applyAlignment="1">
      <alignment horizontal="center"/>
    </xf>
    <xf numFmtId="0" fontId="79" fillId="10" borderId="14" xfId="7" applyFont="1" applyFill="1" applyBorder="1" applyAlignment="1">
      <alignment horizontal="center"/>
    </xf>
    <xf numFmtId="0" fontId="79" fillId="10" borderId="0" xfId="7" applyFont="1" applyFill="1" applyAlignment="1">
      <alignment horizontal="center"/>
    </xf>
    <xf numFmtId="0" fontId="79" fillId="10" borderId="15" xfId="7" applyFont="1" applyFill="1" applyBorder="1" applyAlignment="1">
      <alignment horizontal="center"/>
    </xf>
    <xf numFmtId="0" fontId="79" fillId="10" borderId="32" xfId="7" applyFont="1" applyFill="1" applyBorder="1" applyAlignment="1">
      <alignment horizontal="center"/>
    </xf>
    <xf numFmtId="0" fontId="79" fillId="10" borderId="37" xfId="7" applyFont="1" applyFill="1" applyBorder="1" applyAlignment="1">
      <alignment horizontal="center"/>
    </xf>
    <xf numFmtId="0" fontId="79" fillId="10" borderId="38" xfId="7" applyFont="1" applyFill="1" applyBorder="1" applyAlignment="1">
      <alignment horizontal="center"/>
    </xf>
    <xf numFmtId="0" fontId="95" fillId="10" borderId="148" xfId="7" applyFont="1" applyFill="1" applyBorder="1" applyAlignment="1">
      <alignment horizontal="center" vertical="center"/>
    </xf>
    <xf numFmtId="0" fontId="95" fillId="10" borderId="20" xfId="7" applyFont="1" applyFill="1" applyBorder="1" applyAlignment="1">
      <alignment horizontal="center" vertical="center"/>
    </xf>
    <xf numFmtId="0" fontId="95" fillId="10" borderId="149" xfId="7" applyFont="1" applyFill="1" applyBorder="1" applyAlignment="1">
      <alignment horizontal="center" vertical="center"/>
    </xf>
    <xf numFmtId="0" fontId="79" fillId="5" borderId="34" xfId="7" applyFont="1" applyFill="1" applyBorder="1" applyAlignment="1">
      <alignment horizontal="center"/>
    </xf>
    <xf numFmtId="0" fontId="79" fillId="5" borderId="35" xfId="7" applyFont="1" applyFill="1" applyBorder="1" applyAlignment="1">
      <alignment horizontal="center"/>
    </xf>
    <xf numFmtId="0" fontId="79" fillId="5" borderId="36" xfId="7" applyFont="1" applyFill="1" applyBorder="1" applyAlignment="1">
      <alignment horizontal="center"/>
    </xf>
    <xf numFmtId="0" fontId="7" fillId="5" borderId="88" xfId="3" applyFill="1" applyBorder="1" applyAlignment="1">
      <alignment horizontal="center" vertical="center"/>
    </xf>
    <xf numFmtId="0" fontId="85" fillId="10" borderId="42" xfId="7" applyFont="1" applyFill="1" applyBorder="1" applyAlignment="1">
      <alignment horizontal="left" vertical="center"/>
    </xf>
    <xf numFmtId="0" fontId="85" fillId="10" borderId="63" xfId="7" applyFont="1" applyFill="1" applyBorder="1" applyAlignment="1">
      <alignment horizontal="left" vertical="center"/>
    </xf>
    <xf numFmtId="0" fontId="85" fillId="10" borderId="101" xfId="7" applyFont="1" applyFill="1" applyBorder="1" applyAlignment="1">
      <alignment horizontal="left" vertical="center"/>
    </xf>
    <xf numFmtId="0" fontId="147" fillId="10" borderId="37" xfId="7" applyFont="1" applyFill="1" applyBorder="1" applyAlignment="1">
      <alignment horizontal="center" wrapText="1"/>
    </xf>
    <xf numFmtId="0" fontId="147" fillId="10" borderId="38" xfId="7" applyFont="1" applyFill="1" applyBorder="1" applyAlignment="1">
      <alignment horizontal="center" wrapText="1"/>
    </xf>
    <xf numFmtId="0" fontId="91" fillId="10" borderId="35" xfId="7" applyFont="1" applyFill="1" applyBorder="1" applyAlignment="1">
      <alignment horizontal="center" vertical="center"/>
    </xf>
    <xf numFmtId="0" fontId="88" fillId="10" borderId="35" xfId="7" applyFont="1" applyFill="1" applyBorder="1" applyAlignment="1">
      <alignment horizontal="center" vertical="center" wrapText="1"/>
    </xf>
    <xf numFmtId="0" fontId="142" fillId="5" borderId="42" xfId="2" applyFont="1" applyFill="1" applyBorder="1" applyAlignment="1">
      <alignment horizontal="center" vertical="center" textRotation="255" shrinkToFit="1"/>
    </xf>
    <xf numFmtId="0" fontId="142" fillId="5" borderId="32" xfId="2" applyFont="1" applyFill="1" applyBorder="1" applyAlignment="1">
      <alignment horizontal="center" vertical="center" textRotation="255" shrinkToFit="1"/>
    </xf>
    <xf numFmtId="0" fontId="143" fillId="10" borderId="34" xfId="7" applyFont="1" applyFill="1" applyBorder="1"/>
    <xf numFmtId="0" fontId="144" fillId="10" borderId="35" xfId="7" applyFont="1" applyFill="1" applyBorder="1"/>
    <xf numFmtId="0" fontId="144" fillId="10" borderId="36" xfId="7" applyFont="1" applyFill="1" applyBorder="1"/>
    <xf numFmtId="0" fontId="106" fillId="10" borderId="34" xfId="7" applyFont="1" applyFill="1" applyBorder="1" applyAlignment="1">
      <alignment horizontal="center" vertical="center"/>
    </xf>
    <xf numFmtId="0" fontId="106" fillId="10" borderId="35" xfId="7" applyFont="1" applyFill="1" applyBorder="1" applyAlignment="1">
      <alignment horizontal="center" vertical="center"/>
    </xf>
    <xf numFmtId="0" fontId="106" fillId="10" borderId="36" xfId="7" applyFont="1" applyFill="1" applyBorder="1" applyAlignment="1">
      <alignment horizontal="center" vertical="center"/>
    </xf>
    <xf numFmtId="0" fontId="106" fillId="10" borderId="35" xfId="7" applyFont="1" applyFill="1" applyBorder="1" applyAlignment="1">
      <alignment horizontal="center" vertical="center" wrapText="1"/>
    </xf>
    <xf numFmtId="0" fontId="142" fillId="5" borderId="41" xfId="2" applyFont="1" applyFill="1" applyBorder="1" applyAlignment="1">
      <alignment horizontal="center" vertical="center" textRotation="255" shrinkToFit="1"/>
    </xf>
    <xf numFmtId="0" fontId="142" fillId="5" borderId="31" xfId="2" applyFont="1" applyFill="1" applyBorder="1" applyAlignment="1">
      <alignment horizontal="center" vertical="center" textRotation="255" shrinkToFit="1"/>
    </xf>
    <xf numFmtId="0" fontId="83" fillId="10" borderId="34" xfId="7" applyFont="1" applyFill="1" applyBorder="1" applyAlignment="1">
      <alignment horizontal="left" vertical="center"/>
    </xf>
    <xf numFmtId="0" fontId="83" fillId="10" borderId="35" xfId="7" applyFont="1" applyFill="1" applyBorder="1" applyAlignment="1">
      <alignment horizontal="left" vertical="center"/>
    </xf>
    <xf numFmtId="0" fontId="80" fillId="10" borderId="34" xfId="7" applyFont="1" applyFill="1" applyBorder="1" applyAlignment="1">
      <alignment horizontal="left" vertical="center" wrapText="1"/>
    </xf>
    <xf numFmtId="0" fontId="79" fillId="10" borderId="35" xfId="7" applyFont="1" applyFill="1" applyBorder="1" applyAlignment="1">
      <alignment horizontal="left" vertical="center" wrapText="1"/>
    </xf>
    <xf numFmtId="0" fontId="79" fillId="10" borderId="36" xfId="7" applyFont="1" applyFill="1" applyBorder="1" applyAlignment="1">
      <alignment horizontal="left" vertical="center" wrapText="1"/>
    </xf>
    <xf numFmtId="0" fontId="79" fillId="10" borderId="37" xfId="7" applyFont="1" applyFill="1" applyBorder="1" applyAlignment="1">
      <alignment horizontal="center" vertical="top" wrapText="1"/>
    </xf>
    <xf numFmtId="0" fontId="79" fillId="10" borderId="38" xfId="7" applyFont="1" applyFill="1" applyBorder="1" applyAlignment="1">
      <alignment horizontal="center" vertical="top" wrapText="1"/>
    </xf>
    <xf numFmtId="0" fontId="80" fillId="10" borderId="0" xfId="7" applyFont="1" applyFill="1" applyAlignment="1">
      <alignment horizontal="left" vertical="top" wrapText="1"/>
    </xf>
    <xf numFmtId="0" fontId="104" fillId="10" borderId="14" xfId="7" applyFont="1" applyFill="1" applyBorder="1" applyAlignment="1">
      <alignment horizontal="center" vertical="center" wrapText="1"/>
    </xf>
    <xf numFmtId="0" fontId="104" fillId="10" borderId="0" xfId="7" applyFont="1" applyFill="1" applyAlignment="1">
      <alignment horizontal="center" vertical="center" wrapText="1"/>
    </xf>
    <xf numFmtId="0" fontId="104" fillId="10" borderId="15" xfId="7" applyFont="1" applyFill="1" applyBorder="1" applyAlignment="1">
      <alignment horizontal="center" vertical="center" wrapText="1"/>
    </xf>
    <xf numFmtId="0" fontId="104" fillId="10" borderId="173" xfId="7" applyFont="1" applyFill="1" applyBorder="1" applyAlignment="1">
      <alignment horizontal="center" vertical="center" wrapText="1"/>
    </xf>
    <xf numFmtId="0" fontId="140" fillId="10" borderId="174" xfId="7" applyFont="1" applyFill="1" applyBorder="1" applyAlignment="1">
      <alignment horizontal="center" vertical="center" wrapText="1"/>
    </xf>
    <xf numFmtId="0" fontId="140" fillId="10" borderId="175" xfId="7" applyFont="1" applyFill="1" applyBorder="1" applyAlignment="1">
      <alignment horizontal="center" vertical="center" wrapText="1"/>
    </xf>
    <xf numFmtId="0" fontId="140" fillId="10" borderId="176" xfId="7" applyFont="1" applyFill="1" applyBorder="1" applyAlignment="1">
      <alignment horizontal="center" vertical="center" wrapText="1"/>
    </xf>
    <xf numFmtId="0" fontId="83" fillId="10" borderId="42" xfId="7" applyFont="1" applyFill="1" applyBorder="1" applyAlignment="1">
      <alignment horizontal="left" vertical="center"/>
    </xf>
    <xf numFmtId="0" fontId="83" fillId="10" borderId="63" xfId="7" applyFont="1" applyFill="1" applyBorder="1" applyAlignment="1">
      <alignment horizontal="left" vertical="center"/>
    </xf>
    <xf numFmtId="0" fontId="83" fillId="10" borderId="32" xfId="7" applyFont="1" applyFill="1" applyBorder="1" applyAlignment="1">
      <alignment horizontal="left" vertical="center"/>
    </xf>
    <xf numFmtId="0" fontId="83" fillId="10" borderId="37" xfId="7" applyFont="1" applyFill="1" applyBorder="1" applyAlignment="1">
      <alignment horizontal="left" vertical="center"/>
    </xf>
    <xf numFmtId="0" fontId="83" fillId="10" borderId="63" xfId="7" applyFont="1" applyFill="1" applyBorder="1" applyAlignment="1">
      <alignment horizontal="center" vertical="center"/>
    </xf>
    <xf numFmtId="0" fontId="83" fillId="10" borderId="37" xfId="7" applyFont="1" applyFill="1" applyBorder="1" applyAlignment="1">
      <alignment horizontal="center" vertical="center"/>
    </xf>
    <xf numFmtId="0" fontId="79" fillId="10" borderId="42" xfId="7" applyFont="1" applyFill="1" applyBorder="1" applyAlignment="1">
      <alignment horizontal="center" vertical="center" wrapText="1"/>
    </xf>
    <xf numFmtId="0" fontId="79" fillId="10" borderId="63" xfId="7" applyFont="1" applyFill="1" applyBorder="1" applyAlignment="1">
      <alignment horizontal="center" vertical="center" wrapText="1"/>
    </xf>
    <xf numFmtId="0" fontId="79" fillId="10" borderId="101" xfId="7" applyFont="1" applyFill="1" applyBorder="1" applyAlignment="1">
      <alignment horizontal="center" vertical="center" wrapText="1"/>
    </xf>
    <xf numFmtId="0" fontId="79" fillId="10" borderId="0" xfId="7" applyFont="1" applyFill="1" applyAlignment="1">
      <alignment horizontal="center" vertical="center" wrapText="1"/>
    </xf>
    <xf numFmtId="0" fontId="79" fillId="10" borderId="15" xfId="7" applyFont="1" applyFill="1" applyBorder="1" applyAlignment="1">
      <alignment horizontal="center" vertical="center" wrapText="1"/>
    </xf>
    <xf numFmtId="0" fontId="79" fillId="10" borderId="32" xfId="7" applyFont="1" applyFill="1" applyBorder="1" applyAlignment="1">
      <alignment horizontal="center" vertical="center" wrapText="1"/>
    </xf>
    <xf numFmtId="0" fontId="79" fillId="10" borderId="37" xfId="7" applyFont="1" applyFill="1" applyBorder="1" applyAlignment="1">
      <alignment horizontal="center" vertical="center" wrapText="1"/>
    </xf>
    <xf numFmtId="0" fontId="79" fillId="10" borderId="38" xfId="7" applyFont="1" applyFill="1" applyBorder="1" applyAlignment="1">
      <alignment horizontal="center" vertical="center" wrapText="1"/>
    </xf>
    <xf numFmtId="0" fontId="79" fillId="10" borderId="14" xfId="7" applyFont="1" applyFill="1" applyBorder="1" applyAlignment="1">
      <alignment horizontal="center" vertical="center"/>
    </xf>
    <xf numFmtId="0" fontId="79" fillId="10" borderId="0" xfId="7" applyFont="1" applyFill="1" applyAlignment="1">
      <alignment horizontal="center" vertical="center"/>
    </xf>
    <xf numFmtId="0" fontId="79" fillId="10" borderId="15" xfId="7" applyFont="1" applyFill="1" applyBorder="1" applyAlignment="1">
      <alignment horizontal="center" vertical="center"/>
    </xf>
    <xf numFmtId="0" fontId="79" fillId="10" borderId="14" xfId="7" applyFont="1" applyFill="1" applyBorder="1" applyAlignment="1">
      <alignment horizontal="center" vertical="center" wrapText="1"/>
    </xf>
    <xf numFmtId="0" fontId="80" fillId="10" borderId="88" xfId="7" applyFont="1" applyFill="1" applyBorder="1" applyAlignment="1">
      <alignment horizontal="left" vertical="center" wrapText="1"/>
    </xf>
    <xf numFmtId="0" fontId="80" fillId="5" borderId="34" xfId="7" applyFont="1" applyFill="1" applyBorder="1" applyAlignment="1">
      <alignment horizontal="center" vertical="center" wrapText="1"/>
    </xf>
    <xf numFmtId="0" fontId="80" fillId="5" borderId="35" xfId="7" applyFont="1" applyFill="1" applyBorder="1" applyAlignment="1">
      <alignment horizontal="center" vertical="center" wrapText="1"/>
    </xf>
    <xf numFmtId="0" fontId="80" fillId="5" borderId="36" xfId="7" applyFont="1" applyFill="1" applyBorder="1" applyAlignment="1">
      <alignment horizontal="center" vertical="center" wrapText="1"/>
    </xf>
    <xf numFmtId="0" fontId="87" fillId="10" borderId="42" xfId="7" applyFont="1" applyFill="1" applyBorder="1" applyAlignment="1">
      <alignment horizontal="center" vertical="center" wrapText="1"/>
    </xf>
    <xf numFmtId="0" fontId="87" fillId="10" borderId="63" xfId="7" applyFont="1" applyFill="1" applyBorder="1" applyAlignment="1">
      <alignment horizontal="center" vertical="center" wrapText="1"/>
    </xf>
    <xf numFmtId="0" fontId="87" fillId="10" borderId="101" xfId="7" applyFont="1" applyFill="1" applyBorder="1" applyAlignment="1">
      <alignment horizontal="center" vertical="center" wrapText="1"/>
    </xf>
    <xf numFmtId="0" fontId="87" fillId="10" borderId="14" xfId="7" applyFont="1" applyFill="1" applyBorder="1" applyAlignment="1">
      <alignment horizontal="center" vertical="center" wrapText="1"/>
    </xf>
    <xf numFmtId="0" fontId="87" fillId="10" borderId="0" xfId="7" applyFont="1" applyFill="1" applyAlignment="1">
      <alignment horizontal="center" vertical="center" wrapText="1"/>
    </xf>
    <xf numFmtId="0" fontId="87" fillId="10" borderId="15" xfId="7" applyFont="1" applyFill="1" applyBorder="1" applyAlignment="1">
      <alignment horizontal="center" vertical="center" wrapText="1"/>
    </xf>
    <xf numFmtId="0" fontId="87" fillId="10" borderId="32" xfId="7" applyFont="1" applyFill="1" applyBorder="1" applyAlignment="1">
      <alignment horizontal="center" vertical="center" wrapText="1"/>
    </xf>
    <xf numFmtId="0" fontId="87" fillId="10" borderId="37" xfId="7" applyFont="1" applyFill="1" applyBorder="1" applyAlignment="1">
      <alignment horizontal="center" vertical="center" wrapText="1"/>
    </xf>
    <xf numFmtId="0" fontId="87" fillId="10" borderId="38" xfId="7" applyFont="1" applyFill="1" applyBorder="1" applyAlignment="1">
      <alignment horizontal="center" vertical="center" wrapText="1"/>
    </xf>
    <xf numFmtId="0" fontId="80" fillId="5" borderId="42" xfId="7" applyFont="1" applyFill="1" applyBorder="1" applyAlignment="1">
      <alignment horizontal="center" vertical="center" wrapText="1"/>
    </xf>
    <xf numFmtId="0" fontId="80" fillId="5" borderId="63" xfId="7" applyFont="1" applyFill="1" applyBorder="1" applyAlignment="1">
      <alignment horizontal="center" vertical="center" wrapText="1"/>
    </xf>
    <xf numFmtId="0" fontId="80" fillId="5" borderId="101" xfId="7" applyFont="1" applyFill="1" applyBorder="1" applyAlignment="1">
      <alignment horizontal="center" vertical="center" wrapText="1"/>
    </xf>
    <xf numFmtId="0" fontId="80" fillId="5" borderId="32" xfId="7" applyFont="1" applyFill="1" applyBorder="1" applyAlignment="1">
      <alignment horizontal="center" vertical="center" wrapText="1"/>
    </xf>
    <xf numFmtId="0" fontId="80" fillId="5" borderId="37" xfId="7" applyFont="1" applyFill="1" applyBorder="1" applyAlignment="1">
      <alignment horizontal="center" vertical="center" wrapText="1"/>
    </xf>
    <xf numFmtId="0" fontId="80" fillId="5" borderId="38" xfId="7" applyFont="1" applyFill="1" applyBorder="1" applyAlignment="1">
      <alignment horizontal="center" vertical="center" wrapText="1"/>
    </xf>
    <xf numFmtId="0" fontId="87" fillId="10" borderId="88" xfId="7" applyFont="1" applyFill="1" applyBorder="1" applyAlignment="1">
      <alignment horizontal="left" vertical="center" wrapText="1"/>
    </xf>
    <xf numFmtId="0" fontId="106" fillId="10" borderId="88" xfId="7" applyFont="1" applyFill="1" applyBorder="1" applyAlignment="1">
      <alignment horizontal="left" vertical="center" wrapText="1"/>
    </xf>
    <xf numFmtId="0" fontId="79" fillId="10" borderId="0" xfId="7" applyFont="1" applyFill="1" applyAlignment="1">
      <alignment horizontal="left"/>
    </xf>
    <xf numFmtId="0" fontId="88" fillId="10" borderId="0" xfId="7" applyFont="1" applyFill="1" applyAlignment="1">
      <alignment horizontal="left" vertical="center"/>
    </xf>
    <xf numFmtId="0" fontId="106" fillId="10" borderId="41" xfId="7" applyFont="1" applyFill="1" applyBorder="1" applyAlignment="1">
      <alignment horizontal="center" vertical="center" wrapText="1"/>
    </xf>
    <xf numFmtId="0" fontId="106" fillId="10" borderId="18" xfId="7" applyFont="1" applyFill="1" applyBorder="1" applyAlignment="1">
      <alignment horizontal="center" vertical="center" wrapText="1"/>
    </xf>
    <xf numFmtId="0" fontId="106" fillId="10" borderId="31" xfId="7" applyFont="1" applyFill="1" applyBorder="1" applyAlignment="1">
      <alignment horizontal="center" vertical="center" wrapText="1"/>
    </xf>
    <xf numFmtId="0" fontId="106" fillId="10" borderId="43" xfId="7" applyFont="1" applyFill="1" applyBorder="1" applyAlignment="1">
      <alignment horizontal="center" vertical="center" wrapText="1"/>
    </xf>
    <xf numFmtId="0" fontId="106" fillId="10" borderId="21" xfId="7" applyFont="1" applyFill="1" applyBorder="1" applyAlignment="1">
      <alignment horizontal="center" vertical="center" wrapText="1"/>
    </xf>
    <xf numFmtId="0" fontId="106" fillId="10" borderId="138" xfId="7" applyFont="1" applyFill="1" applyBorder="1" applyAlignment="1">
      <alignment horizontal="center" vertical="center" wrapText="1"/>
    </xf>
    <xf numFmtId="0" fontId="79" fillId="0" borderId="41" xfId="7" applyFont="1" applyBorder="1" applyAlignment="1">
      <alignment horizontal="center" vertical="center" textRotation="255"/>
    </xf>
    <xf numFmtId="0" fontId="79" fillId="0" borderId="18" xfId="7" applyFont="1" applyBorder="1" applyAlignment="1">
      <alignment horizontal="center" vertical="center" textRotation="255"/>
    </xf>
    <xf numFmtId="0" fontId="79" fillId="0" borderId="31" xfId="7" applyFont="1" applyBorder="1" applyAlignment="1">
      <alignment horizontal="center" vertical="center" textRotation="255"/>
    </xf>
    <xf numFmtId="0" fontId="79" fillId="10" borderId="18" xfId="7" applyFont="1" applyFill="1" applyBorder="1" applyAlignment="1">
      <alignment horizontal="center" vertical="center"/>
    </xf>
    <xf numFmtId="0" fontId="106" fillId="2" borderId="132" xfId="7" applyFont="1" applyFill="1" applyBorder="1" applyAlignment="1">
      <alignment horizontal="center" vertical="center" textRotation="255" wrapText="1"/>
    </xf>
    <xf numFmtId="0" fontId="106" fillId="2" borderId="4" xfId="7" applyFont="1" applyFill="1" applyBorder="1" applyAlignment="1">
      <alignment horizontal="center" vertical="center" textRotation="255" wrapText="1"/>
    </xf>
    <xf numFmtId="0" fontId="106" fillId="2" borderId="141" xfId="7" applyFont="1" applyFill="1" applyBorder="1" applyAlignment="1">
      <alignment horizontal="center" vertical="center" textRotation="255" wrapText="1"/>
    </xf>
    <xf numFmtId="0" fontId="102" fillId="10" borderId="63" xfId="7" applyFont="1" applyFill="1" applyBorder="1" applyAlignment="1">
      <alignment horizontal="center" vertical="center" wrapText="1"/>
    </xf>
    <xf numFmtId="0" fontId="102" fillId="10" borderId="7" xfId="7" applyFont="1" applyFill="1" applyBorder="1" applyAlignment="1">
      <alignment horizontal="center" vertical="center" wrapText="1"/>
    </xf>
    <xf numFmtId="0" fontId="28" fillId="0" borderId="0" xfId="0" applyFont="1" applyAlignment="1">
      <alignment horizontal="right" vertical="center" wrapText="1"/>
    </xf>
    <xf numFmtId="0" fontId="0" fillId="0" borderId="0" xfId="0">
      <alignment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0" fillId="0" borderId="37" xfId="0" applyFont="1" applyBorder="1" applyAlignment="1">
      <alignment horizontal="center" vertical="center"/>
    </xf>
    <xf numFmtId="0" fontId="35" fillId="0" borderId="0" xfId="0" applyFont="1" applyBorder="1" applyAlignment="1">
      <alignment horizontal="center" vertical="center" wrapText="1"/>
    </xf>
    <xf numFmtId="0" fontId="37" fillId="0" borderId="0" xfId="0" applyFont="1" applyBorder="1" applyAlignment="1">
      <alignment horizontal="center" vertical="center"/>
    </xf>
    <xf numFmtId="0" fontId="36" fillId="0" borderId="0" xfId="0" applyFont="1" applyAlignment="1">
      <alignment horizontal="justify" vertical="center" wrapText="1"/>
    </xf>
    <xf numFmtId="0" fontId="35" fillId="0" borderId="88" xfId="0" applyFont="1" applyBorder="1" applyAlignment="1">
      <alignment horizontal="center" vertical="center" wrapText="1"/>
    </xf>
    <xf numFmtId="0" fontId="37" fillId="0" borderId="88" xfId="0" applyFont="1" applyBorder="1" applyAlignment="1">
      <alignment horizontal="center" vertical="center"/>
    </xf>
    <xf numFmtId="0" fontId="47" fillId="0" borderId="88" xfId="0" applyFont="1" applyBorder="1" applyAlignment="1">
      <alignment horizontal="left" vertical="center" wrapText="1"/>
    </xf>
    <xf numFmtId="0" fontId="40" fillId="0" borderId="88" xfId="0" applyFont="1" applyBorder="1" applyAlignment="1">
      <alignment horizontal="left" vertical="center" wrapText="1"/>
    </xf>
    <xf numFmtId="0" fontId="35" fillId="0" borderId="0" xfId="0" applyFont="1" applyBorder="1" applyAlignment="1">
      <alignment horizontal="right" vertical="center" wrapText="1"/>
    </xf>
    <xf numFmtId="0" fontId="37" fillId="0" borderId="0" xfId="0" applyFont="1" applyBorder="1" applyAlignment="1">
      <alignment horizontal="right" vertical="center"/>
    </xf>
    <xf numFmtId="0" fontId="0" fillId="0" borderId="0" xfId="0" applyAlignment="1">
      <alignment horizontal="left" vertical="center"/>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left" vertical="center" wrapText="1"/>
    </xf>
    <xf numFmtId="0" fontId="35" fillId="0" borderId="88" xfId="0" applyFont="1" applyBorder="1" applyAlignment="1">
      <alignment horizontal="right" vertical="center" wrapText="1"/>
    </xf>
    <xf numFmtId="0" fontId="37" fillId="0" borderId="88" xfId="0" applyFont="1" applyBorder="1" applyAlignment="1">
      <alignment horizontal="right" vertical="center"/>
    </xf>
    <xf numFmtId="0" fontId="38" fillId="0" borderId="0" xfId="0" applyFont="1" applyAlignment="1">
      <alignment horizontal="justify" vertical="center" wrapText="1"/>
    </xf>
    <xf numFmtId="0" fontId="30" fillId="0" borderId="0" xfId="0" applyFont="1" applyAlignment="1">
      <alignment horizontal="justify" vertical="top" wrapText="1"/>
    </xf>
    <xf numFmtId="0" fontId="39" fillId="0" borderId="88" xfId="0" applyFont="1" applyBorder="1" applyAlignment="1">
      <alignment horizontal="justify" vertical="center" wrapText="1"/>
    </xf>
    <xf numFmtId="0" fontId="29" fillId="0" borderId="41" xfId="0" applyFont="1" applyBorder="1" applyAlignment="1">
      <alignment horizontal="justify" vertical="top" wrapText="1"/>
    </xf>
    <xf numFmtId="0" fontId="29" fillId="0" borderId="31" xfId="0" applyFont="1" applyBorder="1" applyAlignment="1">
      <alignment horizontal="justify" vertical="top" wrapText="1"/>
    </xf>
    <xf numFmtId="0" fontId="48" fillId="0" borderId="31" xfId="0" applyFont="1" applyBorder="1" applyAlignment="1">
      <alignment horizontal="justify" vertical="top" wrapText="1"/>
    </xf>
    <xf numFmtId="0" fontId="46" fillId="0" borderId="88" xfId="0" applyFont="1" applyBorder="1" applyAlignment="1">
      <alignment horizontal="left" vertical="center" wrapText="1"/>
    </xf>
    <xf numFmtId="0" fontId="48" fillId="0" borderId="88" xfId="0" applyFont="1" applyBorder="1" applyAlignment="1">
      <alignment horizontal="left" vertical="center" wrapText="1"/>
    </xf>
    <xf numFmtId="0" fontId="29" fillId="0" borderId="4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1"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31"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31" xfId="0" applyFont="1" applyBorder="1" applyAlignment="1">
      <alignment horizontal="center" vertical="center" wrapText="1"/>
    </xf>
    <xf numFmtId="0" fontId="38" fillId="0" borderId="41" xfId="0" applyFont="1" applyBorder="1" applyAlignment="1">
      <alignment horizontal="center" vertical="top" wrapText="1"/>
    </xf>
    <xf numFmtId="0" fontId="38" fillId="0" borderId="18" xfId="0" applyFont="1" applyBorder="1" applyAlignment="1">
      <alignment horizontal="center" vertical="top" wrapText="1"/>
    </xf>
    <xf numFmtId="0" fontId="38" fillId="0" borderId="31" xfId="0" applyFont="1" applyBorder="1" applyAlignment="1">
      <alignment horizontal="center" vertical="top" wrapText="1"/>
    </xf>
    <xf numFmtId="0" fontId="59" fillId="0" borderId="0" xfId="0" applyFont="1" applyAlignment="1">
      <alignment horizontal="justify" vertical="center" wrapText="1"/>
    </xf>
    <xf numFmtId="0" fontId="52" fillId="0" borderId="0" xfId="0" applyFont="1" applyAlignment="1">
      <alignment horizontal="center" vertical="center" wrapText="1"/>
    </xf>
    <xf numFmtId="0" fontId="56" fillId="0" borderId="0" xfId="0" applyFont="1" applyAlignment="1">
      <alignment horizontal="justify" vertical="center" wrapText="1"/>
    </xf>
    <xf numFmtId="0" fontId="48" fillId="0" borderId="0" xfId="0" applyFont="1" applyAlignment="1">
      <alignment horizontal="justify" vertical="center" wrapText="1"/>
    </xf>
    <xf numFmtId="0" fontId="43" fillId="0" borderId="0" xfId="0" applyFont="1" applyAlignment="1">
      <alignment horizontal="justify" vertical="center" wrapText="1"/>
    </xf>
    <xf numFmtId="0" fontId="52" fillId="0" borderId="0" xfId="0" applyFont="1" applyAlignment="1">
      <alignment horizontal="right" vertical="center" wrapText="1"/>
    </xf>
    <xf numFmtId="0" fontId="58" fillId="0" borderId="0" xfId="0" applyFont="1" applyAlignment="1">
      <alignment horizontal="justify" vertical="center" wrapText="1"/>
    </xf>
    <xf numFmtId="0" fontId="57" fillId="0" borderId="0" xfId="0" applyFont="1" applyAlignment="1">
      <alignment horizontal="justify" vertical="center" wrapText="1"/>
    </xf>
    <xf numFmtId="0" fontId="60" fillId="0" borderId="0" xfId="0" applyFont="1" applyAlignment="1">
      <alignment horizontal="left" vertical="center" wrapText="1" indent="5"/>
    </xf>
    <xf numFmtId="0" fontId="124" fillId="0" borderId="0" xfId="0" applyFont="1" applyAlignment="1">
      <alignment horizontal="right" vertical="center"/>
    </xf>
    <xf numFmtId="0" fontId="31" fillId="0" borderId="0" xfId="0" applyFont="1" applyAlignment="1">
      <alignment horizontal="right" vertical="center"/>
    </xf>
    <xf numFmtId="0" fontId="62" fillId="0" borderId="0" xfId="0" applyFont="1" applyAlignment="1">
      <alignment horizontal="justify" vertical="center" wrapText="1"/>
    </xf>
    <xf numFmtId="0" fontId="45" fillId="0" borderId="0" xfId="0" applyFont="1" applyAlignment="1">
      <alignment horizontal="left" vertical="top" wrapText="1"/>
    </xf>
    <xf numFmtId="0" fontId="61" fillId="0" borderId="0" xfId="0" applyFont="1" applyAlignment="1">
      <alignment horizontal="justify" vertical="center" wrapText="1"/>
    </xf>
    <xf numFmtId="0" fontId="36" fillId="0" borderId="41" xfId="0" applyFont="1" applyBorder="1" applyAlignment="1">
      <alignment horizontal="justify" vertical="top" wrapTex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horizontal="left" vertical="top" wrapText="1"/>
    </xf>
    <xf numFmtId="0" fontId="36" fillId="0" borderId="31" xfId="0" applyFont="1" applyBorder="1" applyAlignment="1">
      <alignment horizontal="justify" vertical="top" wrapText="1"/>
    </xf>
    <xf numFmtId="0" fontId="44" fillId="0" borderId="0" xfId="0" applyFont="1" applyAlignment="1">
      <alignment horizontal="justify" vertical="center" wrapText="1"/>
    </xf>
    <xf numFmtId="0" fontId="45" fillId="0" borderId="0" xfId="0" applyFont="1" applyAlignment="1">
      <alignment horizontal="justify" vertical="center" wrapText="1"/>
    </xf>
    <xf numFmtId="0" fontId="40" fillId="0" borderId="88" xfId="0" applyFont="1" applyBorder="1" applyAlignment="1">
      <alignment horizontal="justify" vertical="center" wrapText="1"/>
    </xf>
    <xf numFmtId="0" fontId="48" fillId="0" borderId="42" xfId="0" applyFont="1" applyBorder="1" applyAlignment="1">
      <alignment horizontal="left" vertical="center" wrapText="1"/>
    </xf>
    <xf numFmtId="0" fontId="48" fillId="0" borderId="63" xfId="0" applyFont="1" applyBorder="1" applyAlignment="1">
      <alignment horizontal="left" vertical="center" wrapText="1"/>
    </xf>
    <xf numFmtId="0" fontId="48" fillId="0" borderId="101" xfId="0" applyFont="1" applyBorder="1" applyAlignment="1">
      <alignment horizontal="left" vertical="center" wrapText="1"/>
    </xf>
    <xf numFmtId="0" fontId="48" fillId="0" borderId="118" xfId="0" applyFont="1" applyBorder="1" applyAlignment="1">
      <alignment horizontal="left" vertical="center" wrapText="1"/>
    </xf>
    <xf numFmtId="0" fontId="48" fillId="0" borderId="119" xfId="0" applyFont="1" applyBorder="1" applyAlignment="1">
      <alignment horizontal="left" vertical="center" wrapText="1"/>
    </xf>
    <xf numFmtId="0" fontId="48" fillId="0" borderId="120" xfId="0" applyFont="1" applyBorder="1" applyAlignment="1">
      <alignment horizontal="left" vertical="center" wrapText="1"/>
    </xf>
    <xf numFmtId="0" fontId="29" fillId="0" borderId="88" xfId="0" applyFont="1" applyBorder="1" applyAlignment="1">
      <alignment horizontal="left" vertical="center" wrapText="1"/>
    </xf>
    <xf numFmtId="0" fontId="48" fillId="0" borderId="88" xfId="0" applyFont="1" applyBorder="1" applyAlignment="1">
      <alignment horizontal="center" vertical="top" wrapText="1"/>
    </xf>
    <xf numFmtId="0" fontId="135" fillId="0" borderId="88" xfId="12" applyFont="1" applyBorder="1" applyAlignment="1">
      <alignment horizontal="center" vertical="center"/>
    </xf>
    <xf numFmtId="0" fontId="136" fillId="0" borderId="88" xfId="12" applyFont="1" applyBorder="1" applyAlignment="1">
      <alignment horizontal="center" vertical="center"/>
    </xf>
    <xf numFmtId="0" fontId="135" fillId="0" borderId="170" xfId="12" applyFont="1" applyBorder="1">
      <alignment vertical="center"/>
    </xf>
    <xf numFmtId="0" fontId="127" fillId="0" borderId="170" xfId="12" applyBorder="1">
      <alignment vertical="center"/>
    </xf>
    <xf numFmtId="0" fontId="135" fillId="0" borderId="75" xfId="12" applyFont="1" applyBorder="1">
      <alignment vertical="center"/>
    </xf>
    <xf numFmtId="0" fontId="127" fillId="0" borderId="75" xfId="12" applyBorder="1">
      <alignment vertical="center"/>
    </xf>
    <xf numFmtId="0" fontId="135" fillId="0" borderId="171" xfId="12" applyFont="1" applyBorder="1">
      <alignment vertical="center"/>
    </xf>
    <xf numFmtId="0" fontId="127" fillId="0" borderId="171" xfId="12" applyBorder="1">
      <alignment vertical="center"/>
    </xf>
    <xf numFmtId="0" fontId="127" fillId="0" borderId="88" xfId="12" applyBorder="1" applyAlignment="1">
      <alignment horizontal="center" vertical="center"/>
    </xf>
    <xf numFmtId="0" fontId="127" fillId="0" borderId="88" xfId="12" applyBorder="1">
      <alignment vertical="center"/>
    </xf>
    <xf numFmtId="0" fontId="127" fillId="0" borderId="0" xfId="12" applyAlignment="1">
      <alignment horizontal="left" vertical="center"/>
    </xf>
    <xf numFmtId="0" fontId="132" fillId="14" borderId="88" xfId="12" applyFont="1" applyFill="1" applyBorder="1" applyAlignment="1">
      <alignment horizontal="center" vertical="center"/>
    </xf>
    <xf numFmtId="0" fontId="133" fillId="14" borderId="88" xfId="12" applyFont="1" applyFill="1" applyBorder="1" applyAlignment="1">
      <alignment horizontal="center" vertical="center" wrapText="1"/>
    </xf>
    <xf numFmtId="0" fontId="133" fillId="14" borderId="88" xfId="12" applyFont="1" applyFill="1" applyBorder="1" applyAlignment="1">
      <alignment horizontal="center" vertical="center"/>
    </xf>
    <xf numFmtId="0" fontId="93" fillId="14" borderId="88" xfId="12" applyFont="1" applyFill="1" applyBorder="1" applyAlignment="1">
      <alignment horizontal="center" vertical="top" wrapText="1"/>
    </xf>
    <xf numFmtId="0" fontId="127" fillId="14" borderId="88" xfId="12" applyFill="1" applyBorder="1" applyAlignment="1">
      <alignment horizontal="center" vertical="top" wrapText="1"/>
    </xf>
    <xf numFmtId="0" fontId="127" fillId="0" borderId="88" xfId="12" applyBorder="1" applyAlignment="1">
      <alignment horizontal="center" vertical="top" wrapText="1"/>
    </xf>
    <xf numFmtId="0" fontId="93" fillId="14" borderId="88" xfId="12" applyFont="1" applyFill="1" applyBorder="1" applyAlignment="1">
      <alignment horizontal="center" vertical="center" wrapText="1"/>
    </xf>
    <xf numFmtId="0" fontId="127" fillId="13" borderId="0" xfId="12" applyFill="1" applyAlignment="1">
      <alignment horizontal="center" vertical="center"/>
    </xf>
    <xf numFmtId="0" fontId="127" fillId="0" borderId="63" xfId="12" applyBorder="1" applyAlignment="1">
      <alignment horizontal="center" vertical="center"/>
    </xf>
    <xf numFmtId="0" fontId="130" fillId="0" borderId="0" xfId="12" applyFont="1">
      <alignment vertical="center"/>
    </xf>
    <xf numFmtId="0" fontId="127" fillId="0" borderId="0" xfId="12" applyAlignment="1">
      <alignment horizontal="right" vertical="center"/>
    </xf>
    <xf numFmtId="0" fontId="127" fillId="0" borderId="0" xfId="12" applyAlignment="1">
      <alignment horizontal="center" vertical="center"/>
    </xf>
    <xf numFmtId="0" fontId="127" fillId="0" borderId="34" xfId="12" applyBorder="1" applyAlignment="1">
      <alignment horizontal="center" vertical="center"/>
    </xf>
    <xf numFmtId="0" fontId="127" fillId="0" borderId="35" xfId="12" applyBorder="1" applyAlignment="1">
      <alignment horizontal="center" vertical="center"/>
    </xf>
    <xf numFmtId="0" fontId="127" fillId="0" borderId="36" xfId="12" applyBorder="1" applyAlignment="1">
      <alignment horizontal="center" vertical="center"/>
    </xf>
    <xf numFmtId="0" fontId="127" fillId="0" borderId="42" xfId="12" applyBorder="1" applyAlignment="1">
      <alignment horizontal="center" vertical="center"/>
    </xf>
    <xf numFmtId="0" fontId="127" fillId="0" borderId="101" xfId="12" applyBorder="1" applyAlignment="1">
      <alignment horizontal="center" vertical="center"/>
    </xf>
    <xf numFmtId="0" fontId="127" fillId="0" borderId="14" xfId="12" applyBorder="1" applyAlignment="1">
      <alignment horizontal="center" vertical="center"/>
    </xf>
    <xf numFmtId="0" fontId="127" fillId="0" borderId="15" xfId="12" applyBorder="1" applyAlignment="1">
      <alignment horizontal="center" vertical="center"/>
    </xf>
    <xf numFmtId="0" fontId="127" fillId="0" borderId="32" xfId="12" applyBorder="1" applyAlignment="1">
      <alignment horizontal="center" vertical="center"/>
    </xf>
    <xf numFmtId="0" fontId="127" fillId="0" borderId="37" xfId="12" applyBorder="1" applyAlignment="1">
      <alignment horizontal="center" vertical="center"/>
    </xf>
    <xf numFmtId="0" fontId="127" fillId="0" borderId="38" xfId="12" applyBorder="1" applyAlignment="1">
      <alignment horizontal="center" vertical="center"/>
    </xf>
    <xf numFmtId="0" fontId="79" fillId="0" borderId="0" xfId="7" applyFont="1" applyBorder="1" applyAlignment="1"/>
  </cellXfs>
  <cellStyles count="14">
    <cellStyle name="標準" xfId="0" builtinId="0"/>
    <cellStyle name="標準 10" xfId="11" xr:uid="{3094183E-6CC7-4B39-983E-7CF3265A21F6}"/>
    <cellStyle name="標準 11" xfId="6" xr:uid="{5C1908BC-9D04-4F9C-8FA3-A67EC3FF1B07}"/>
    <cellStyle name="標準 2" xfId="3" xr:uid="{D1331281-7B5F-4D7E-A3CC-64F2BBF8CBE6}"/>
    <cellStyle name="標準 2 2" xfId="13" xr:uid="{9525A969-270B-418B-BCD5-43C53C92C010}"/>
    <cellStyle name="標準 3" xfId="9" xr:uid="{65ACABC8-0303-458D-AE3E-778AE09B89C1}"/>
    <cellStyle name="標準 3 2" xfId="8" xr:uid="{9C3C66BF-ABC7-4E3C-9871-BF310E327879}"/>
    <cellStyle name="標準 6 2" xfId="10" xr:uid="{2D413E10-BF19-4D6C-BDA4-6F94B2207D8E}"/>
    <cellStyle name="標準 7 2" xfId="12" xr:uid="{8DA1B096-77BA-4F0A-A8B1-3117F80FE236}"/>
    <cellStyle name="標準 9" xfId="5" xr:uid="{3C2CCA75-7059-4C77-A540-691E30BE6CCC}"/>
    <cellStyle name="標準_Book1" xfId="2" xr:uid="{1DD7C813-C2A6-4B98-95ED-F0E70EBF5DEA}"/>
    <cellStyle name="標準_fa05工事管理基準" xfId="4" xr:uid="{A67F0680-3115-4913-9A86-8C488BA8B8E4}"/>
    <cellStyle name="標準_PLD施設工事届新書式_121116ver4" xfId="1" xr:uid="{D55DE426-03E5-4384-89B4-3F349C1504CA}"/>
    <cellStyle name="標準_工事管理板帳票類" xfId="7" xr:uid="{00DCFBBF-569F-442E-8C30-238E10753044}"/>
  </cellStyles>
  <dxfs count="275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rgb="FFCDD2FF"/>
        </patternFill>
      </fill>
    </dxf>
    <dxf>
      <fill>
        <patternFill>
          <fgColor indexed="64"/>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rgb="FFCDD2FF"/>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rgb="FFCDD2FF"/>
        </patternFill>
      </fill>
    </dxf>
    <dxf>
      <fill>
        <patternFill>
          <fgColor indexed="64"/>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rgb="FFCDD2FF"/>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rgb="FFCDD2FF"/>
        </patternFill>
      </fill>
    </dxf>
    <dxf>
      <fill>
        <patternFill>
          <fgColor indexed="64"/>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rgb="FFCDD2FF"/>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bgColor theme="7" tint="0.79998168889431442"/>
        </patternFill>
      </fill>
    </dxf>
    <dxf>
      <fill>
        <patternFill>
          <fgColor indexed="64"/>
          <bgColor theme="9" tint="0.79998168889431442"/>
        </patternFill>
      </fill>
    </dxf>
    <dxf>
      <fill>
        <patternFill>
          <fgColor indexed="64"/>
          <bgColor theme="5" tint="0.79995117038483843"/>
        </patternFill>
      </fill>
    </dxf>
    <dxf>
      <fill>
        <patternFill>
          <bgColor rgb="FFCDD2FF"/>
        </patternFill>
      </fill>
    </dxf>
    <dxf>
      <fill>
        <patternFill>
          <fgColor indexed="64"/>
          <bgColor theme="4"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rgb="FFCDD2FF"/>
        </patternFill>
      </fill>
    </dxf>
    <dxf>
      <fill>
        <patternFill>
          <bgColor rgb="FFCDD2FF"/>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fgColor indexed="64"/>
          <bgColor rgb="FFCDD2FF"/>
        </patternFill>
      </fill>
    </dxf>
    <dxf>
      <fill>
        <patternFill>
          <fgColor indexed="64"/>
          <bgColor theme="5" tint="0.79995117038483843"/>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CDD2FF"/>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fgColor indexed="64"/>
          <bgColor theme="5" tint="0.79995117038483843"/>
        </patternFill>
      </fill>
    </dxf>
    <dxf>
      <fill>
        <patternFill>
          <fgColor indexed="64"/>
          <bgColor theme="4"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5" tint="0.79998168889431442"/>
        </patternFill>
      </fill>
    </dxf>
    <dxf>
      <fill>
        <patternFill>
          <bgColor theme="4"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fgColor indexed="64"/>
          <bgColor theme="5" tint="0.79995117038483843"/>
        </patternFill>
      </fill>
    </dxf>
    <dxf>
      <fill>
        <patternFill>
          <fgColor indexed="64"/>
          <bgColor rgb="FFCDD2FF"/>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CDD2FF"/>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rgb="FFCDD2FF"/>
        </patternFill>
      </fill>
    </dxf>
    <dxf>
      <fill>
        <patternFill>
          <fgColor indexed="64"/>
          <bgColor theme="5" tint="0.79995117038483843"/>
        </patternFill>
      </fill>
    </dxf>
    <dxf>
      <fill>
        <patternFill>
          <fgColor indexed="64"/>
          <bgColor rgb="FFCDD2FF"/>
        </patternFill>
      </fill>
    </dxf>
    <dxf>
      <fill>
        <patternFill>
          <fgColor indexed="64"/>
          <bgColor theme="7" tint="0.79998168889431442"/>
        </patternFill>
      </fill>
    </dxf>
    <dxf>
      <fill>
        <patternFill>
          <fgColor indexed="64"/>
          <bgColor theme="4" tint="0.79998168889431442"/>
        </patternFill>
      </fill>
    </dxf>
    <dxf>
      <fill>
        <patternFill>
          <fgColor indexed="64"/>
          <bgColor theme="9"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fgColor indexed="64"/>
          <bgColor rgb="FFCDD2FF"/>
        </patternFill>
      </fill>
    </dxf>
    <dxf>
      <fill>
        <patternFill>
          <fgColor indexed="64"/>
          <bgColor theme="4" tint="0.79998168889431442"/>
        </patternFill>
      </fill>
    </dxf>
    <dxf>
      <fill>
        <patternFill>
          <fgColor indexed="64"/>
          <bgColor theme="9"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rgb="FFCDD2FF"/>
        </patternFill>
      </fill>
    </dxf>
    <dxf>
      <fill>
        <patternFill>
          <fgColor indexed="64"/>
          <bgColor theme="4" tint="0.79998168889431442"/>
        </patternFill>
      </fill>
    </dxf>
    <dxf>
      <fill>
        <patternFill>
          <fgColor indexed="64"/>
          <bgColor theme="5" tint="0.79995117038483843"/>
        </patternFill>
      </fill>
    </dxf>
    <dxf>
      <fill>
        <patternFill>
          <fgColor indexed="64"/>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CDD2FF"/>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rgb="FFCDD2FF"/>
        </patternFill>
      </fill>
    </dxf>
    <dxf>
      <fill>
        <patternFill>
          <fgColor indexed="64"/>
          <bgColor theme="7"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theme="7" tint="0.79998168889431442"/>
        </patternFill>
      </fill>
    </dxf>
    <dxf>
      <fill>
        <patternFill>
          <fgColor indexed="64"/>
          <bgColor theme="9" tint="0.79998168889431442"/>
        </patternFill>
      </fill>
    </dxf>
    <dxf>
      <fill>
        <patternFill>
          <fgColor indexed="64"/>
          <bgColor rgb="FFCDD2FF"/>
        </patternFill>
      </fill>
    </dxf>
    <dxf>
      <fill>
        <patternFill>
          <bgColor theme="7" tint="0.79998168889431442"/>
        </patternFill>
      </fill>
    </dxf>
    <dxf>
      <fill>
        <patternFill>
          <bgColor theme="7" tint="0.79998168889431442"/>
        </patternFill>
      </fill>
    </dxf>
    <dxf>
      <fill>
        <patternFill>
          <bgColor rgb="FFCDD2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rgb="FFCDD2FF"/>
        </patternFill>
      </fill>
    </dxf>
    <dxf>
      <fill>
        <patternFill>
          <bgColor theme="9" tint="0.79998168889431442"/>
        </patternFill>
      </fill>
    </dxf>
    <dxf>
      <fill>
        <patternFill>
          <fgColor indexed="64"/>
          <bgColor theme="7" tint="0.79998168889431442"/>
        </patternFill>
      </fill>
    </dxf>
    <dxf>
      <fill>
        <patternFill>
          <fgColor indexed="64"/>
          <bgColor rgb="FFCDD2FF"/>
        </patternFill>
      </fill>
    </dxf>
    <dxf>
      <fill>
        <patternFill>
          <fgColor indexed="64"/>
          <bgColor theme="9" tint="0.79998168889431442"/>
        </patternFill>
      </fill>
    </dxf>
    <dxf>
      <fill>
        <patternFill>
          <fgColor indexed="64"/>
          <bgColor theme="5" tint="0.79995117038483843"/>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ill>
        <patternFill>
          <fgColor indexed="64"/>
          <bgColor theme="9" tint="0.79998168889431442"/>
        </patternFill>
      </fill>
    </dxf>
    <dxf>
      <fill>
        <patternFill>
          <fgColor indexed="64"/>
          <bgColor theme="4" tint="0.79998168889431442"/>
        </patternFill>
      </fill>
    </dxf>
    <dxf>
      <fill>
        <patternFill>
          <fgColor indexed="64"/>
          <bgColor theme="7" tint="0.79998168889431442"/>
        </patternFill>
      </fill>
    </dxf>
    <dxf>
      <fill>
        <patternFill>
          <fgColor indexed="64"/>
          <bgColor theme="7" tint="0.79998168889431442"/>
        </patternFill>
      </fill>
    </dxf>
    <dxf>
      <fill>
        <patternFill>
          <fgColor indexed="64"/>
          <bgColor theme="5" tint="0.79995117038483843"/>
        </patternFill>
      </fill>
    </dxf>
    <dxf>
      <fill>
        <patternFill>
          <fgColor indexed="64"/>
          <bgColor theme="9" tint="0.79998168889431442"/>
        </patternFill>
      </fill>
    </dxf>
    <dxf>
      <fill>
        <patternFill>
          <fgColor indexed="64"/>
          <bgColor rgb="FFCDD2FF"/>
        </patternFill>
      </fill>
    </dxf>
    <dxf>
      <fill>
        <patternFill>
          <fgColor indexed="64"/>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CDD2FF"/>
        </patternFill>
      </fill>
    </dxf>
    <dxf>
      <fill>
        <patternFill>
          <bgColor theme="9" tint="0.79998168889431442"/>
        </patternFill>
      </fill>
    </dxf>
    <dxf>
      <fill>
        <patternFill>
          <bgColor theme="5" tint="0.79998168889431442"/>
        </patternFill>
      </fill>
    </dxf>
    <dxf>
      <fill>
        <patternFill>
          <bgColor rgb="FFCDD2FF"/>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rgb="FFCDD2FF"/>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CDD2FF"/>
        </patternFill>
      </fill>
    </dxf>
    <dxf>
      <fill>
        <patternFill>
          <fgColor indexed="64"/>
          <bgColor theme="7" tint="0.79998168889431442"/>
        </patternFill>
      </fill>
    </dxf>
    <dxf>
      <fill>
        <patternFill>
          <fgColor indexed="64"/>
          <bgColor theme="9" tint="0.79998168889431442"/>
        </patternFill>
      </fill>
    </dxf>
    <dxf>
      <fill>
        <patternFill>
          <fgColor indexed="64"/>
          <bgColor theme="4" tint="0.79998168889431442"/>
        </patternFill>
      </fill>
    </dxf>
    <dxf>
      <fill>
        <patternFill>
          <fgColor indexed="64"/>
          <bgColor theme="5" tint="0.79995117038483843"/>
        </patternFill>
      </fill>
    </dxf>
    <dxf>
      <fill>
        <patternFill>
          <fgColor indexed="64"/>
          <bgColor rgb="FFCDD2FF"/>
        </patternFill>
      </fill>
    </dxf>
    <dxf>
      <font>
        <strike val="0"/>
        <color theme="1"/>
      </font>
      <fill>
        <patternFill>
          <bgColor rgb="FFFFFF00"/>
        </patternFill>
      </fill>
    </dxf>
    <dxf>
      <font>
        <strike val="0"/>
        <color theme="1"/>
      </font>
      <fill>
        <patternFill>
          <bgColor rgb="FFFFFF00"/>
        </patternFill>
      </fill>
    </dxf>
    <dxf>
      <font>
        <strike val="0"/>
        <color theme="1"/>
      </font>
      <fill>
        <patternFill>
          <bgColor rgb="FFFFFF00"/>
        </patternFill>
      </fill>
    </dxf>
    <dxf>
      <font>
        <strike val="0"/>
        <color theme="1"/>
      </font>
      <fill>
        <patternFill>
          <bgColor rgb="FFFFFF0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theme="1"/>
      </font>
      <fill>
        <patternFill>
          <bgColor rgb="FFFFFF0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color theme="5" tint="-0.24994659260841701"/>
      </font>
      <fill>
        <patternFill>
          <bgColor theme="0"/>
        </patternFill>
      </fill>
    </dxf>
    <dxf>
      <font>
        <color theme="5" tint="-0.24994659260841701"/>
      </font>
      <fill>
        <patternFill>
          <bgColor theme="0"/>
        </patternFill>
      </fill>
    </dxf>
    <dxf>
      <font>
        <color theme="5" tint="-0.24994659260841701"/>
      </font>
      <fill>
        <patternFill>
          <bgColor theme="0"/>
        </patternFill>
      </fill>
    </dxf>
    <dxf>
      <font>
        <color theme="5" tint="-0.24994659260841701"/>
      </font>
      <fill>
        <patternFill>
          <bgColor theme="0"/>
        </patternFill>
      </fill>
    </dxf>
    <dxf>
      <font>
        <color theme="5" tint="-0.24994659260841701"/>
      </font>
      <fill>
        <patternFill>
          <bgColor theme="0"/>
        </patternFill>
      </fill>
    </dxf>
    <dxf>
      <font>
        <color theme="5" tint="-0.24994659260841701"/>
      </font>
      <fill>
        <patternFill patternType="none">
          <bgColor auto="1"/>
        </patternFill>
      </fill>
    </dxf>
    <dxf>
      <font>
        <color theme="5" tint="-0.24994659260841701"/>
      </font>
      <fill>
        <patternFill>
          <bgColor theme="0"/>
        </patternFill>
      </fill>
    </dxf>
    <dxf>
      <font>
        <strike val="0"/>
        <color theme="1"/>
      </font>
      <fill>
        <patternFill>
          <bgColor rgb="FFFFFF00"/>
        </patternFill>
      </fill>
    </dxf>
    <dxf>
      <font>
        <color rgb="FFFF0000"/>
      </font>
    </dxf>
    <dxf>
      <fill>
        <patternFill patternType="darkGrid">
          <fgColor auto="1"/>
        </patternFill>
      </fill>
      <border>
        <left style="thin">
          <color auto="1"/>
        </left>
        <right style="thin">
          <color auto="1"/>
        </right>
        <bottom style="thin">
          <color auto="1"/>
        </bottom>
        <vertical/>
        <horizontal/>
      </border>
    </dxf>
    <dxf>
      <fill>
        <patternFill patternType="darkGrid">
          <fgColor theme="1"/>
        </patternFill>
      </fill>
      <border>
        <left style="thin">
          <color theme="1"/>
        </left>
        <right style="thin">
          <color theme="1"/>
        </right>
        <vertical/>
        <horizontal/>
      </border>
    </dxf>
    <dxf>
      <fill>
        <patternFill patternType="darkGrid">
          <fgColor auto="1"/>
        </patternFill>
      </fill>
      <border>
        <left style="thin">
          <color auto="1"/>
        </left>
        <right style="thin">
          <color auto="1"/>
        </right>
        <top style="thin">
          <color auto="1"/>
        </top>
        <vertical/>
        <horizontal/>
      </border>
    </dxf>
    <dxf>
      <font>
        <color theme="5" tint="-0.24994659260841701"/>
      </font>
      <fill>
        <patternFill>
          <bgColor theme="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fgColor rgb="FFFFFF00"/>
          <bgColor rgb="FFFFFF00"/>
        </patternFill>
      </fill>
    </dxf>
    <dxf>
      <font>
        <color auto="1"/>
      </font>
      <fill>
        <patternFill>
          <fgColor theme="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color auto="1"/>
      </font>
      <fill>
        <patternFill>
          <bgColor theme="0"/>
        </patternFill>
      </fill>
    </dxf>
    <dxf>
      <font>
        <color auto="1"/>
      </font>
      <fill>
        <patternFill patternType="none">
          <bgColor auto="1"/>
        </patternFill>
      </fill>
    </dxf>
    <dxf>
      <font>
        <color auto="1"/>
      </font>
      <fill>
        <patternFill>
          <bgColor theme="0"/>
        </patternFill>
      </fill>
    </dxf>
    <dxf>
      <fill>
        <patternFill>
          <bgColor rgb="FFFFFF00"/>
        </patternFill>
      </fill>
    </dxf>
    <dxf>
      <font>
        <strike val="0"/>
      </font>
      <fill>
        <patternFill>
          <bgColor rgb="FFFFFF00"/>
        </patternFill>
      </fill>
    </dxf>
    <dxf>
      <font>
        <color auto="1"/>
      </font>
      <fill>
        <patternFill>
          <bgColor theme="0"/>
        </patternFill>
      </fill>
    </dxf>
    <dxf>
      <font>
        <color auto="1"/>
      </font>
      <fill>
        <patternFill patternType="none">
          <bgColor auto="1"/>
        </patternFill>
      </fill>
    </dxf>
    <dxf>
      <font>
        <color auto="1"/>
      </font>
      <fill>
        <patternFill>
          <bgColor theme="0"/>
        </patternFill>
      </fill>
    </dxf>
    <dxf>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bgColor rgb="FFFFFF00"/>
        </patternFill>
      </fill>
    </dxf>
    <dxf>
      <font>
        <strike val="0"/>
        <color auto="1"/>
      </font>
      <fill>
        <patternFill>
          <fgColor theme="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bgColor rgb="FFFFFF00"/>
        </patternFill>
      </fill>
    </dxf>
    <dxf>
      <font>
        <strike val="0"/>
        <color auto="1"/>
      </font>
      <fill>
        <patternFill>
          <fgColor theme="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bgColor rgb="FFFFFF00"/>
        </patternFill>
      </fill>
    </dxf>
    <dxf>
      <font>
        <strike val="0"/>
        <color auto="1"/>
      </font>
      <fill>
        <patternFill>
          <fgColor theme="0"/>
        </patternFill>
      </fill>
    </dxf>
    <dxf>
      <font>
        <strike val="0"/>
        <color auto="1"/>
      </font>
      <fill>
        <patternFill>
          <bgColor rgb="FFFFFF00"/>
        </patternFill>
      </fill>
    </dxf>
    <dxf>
      <font>
        <strike val="0"/>
        <color auto="1"/>
      </font>
      <fill>
        <patternFill>
          <fgColor theme="0"/>
        </patternFill>
      </fill>
    </dxf>
    <dxf>
      <font>
        <strike val="0"/>
        <color auto="1"/>
      </font>
      <fill>
        <patternFill>
          <fgColor theme="0"/>
        </patternFill>
      </fill>
    </dxf>
    <dxf>
      <font>
        <strike val="0"/>
        <color auto="1"/>
      </font>
      <fill>
        <patternFill>
          <bgColor rgb="FFFFFF00"/>
        </patternFill>
      </fill>
    </dxf>
    <dxf>
      <font>
        <strike val="0"/>
        <color auto="1"/>
      </font>
      <fill>
        <patternFill>
          <bgColor rgb="FFFFFF00"/>
        </patternFill>
      </fill>
    </dxf>
    <dxf>
      <font>
        <strike val="0"/>
        <color auto="1"/>
      </font>
      <fill>
        <patternFill>
          <fgColor theme="0"/>
        </patternFill>
      </fill>
    </dxf>
    <dxf>
      <font>
        <color auto="1"/>
      </font>
      <fill>
        <patternFill>
          <bgColor theme="0"/>
        </patternFill>
      </fill>
    </dxf>
    <dxf>
      <font>
        <color auto="1"/>
      </font>
      <fill>
        <patternFill>
          <bgColor theme="0"/>
        </patternFill>
      </fill>
    </dxf>
    <dxf>
      <font>
        <strike val="0"/>
        <color auto="1"/>
      </font>
      <fill>
        <patternFill>
          <bgColor theme="0"/>
        </patternFill>
      </fill>
    </dxf>
    <dxf>
      <font>
        <color auto="1"/>
      </font>
      <fill>
        <patternFill>
          <bgColor theme="0"/>
        </patternFill>
      </fill>
    </dxf>
    <dxf>
      <font>
        <color theme="1"/>
      </font>
      <fill>
        <patternFill>
          <bgColor theme="0"/>
        </patternFill>
      </fill>
    </dxf>
    <dxf>
      <font>
        <color rgb="FFFF0000"/>
      </font>
      <fill>
        <patternFill>
          <bgColor rgb="FFFFFF00"/>
        </patternFill>
      </fill>
    </dxf>
    <dxf>
      <font>
        <color auto="1"/>
      </font>
      <fill>
        <patternFill patternType="none">
          <bgColor auto="1"/>
        </patternFill>
      </fill>
    </dxf>
    <dxf>
      <font>
        <strike val="0"/>
        <color auto="1"/>
      </font>
      <fill>
        <patternFill patternType="none">
          <bgColor auto="1"/>
        </patternFill>
      </fill>
    </dxf>
    <dxf>
      <font>
        <color auto="1"/>
      </font>
      <fill>
        <patternFill>
          <fgColor theme="0"/>
        </patternFill>
      </fill>
    </dxf>
    <dxf>
      <font>
        <color rgb="FFFF0000"/>
      </font>
      <fill>
        <patternFill>
          <bgColor rgb="FFFFFF00"/>
        </patternFill>
      </fill>
    </dxf>
    <dxf>
      <font>
        <color theme="1"/>
      </font>
      <fill>
        <patternFill>
          <bgColor theme="0"/>
        </patternFill>
      </fill>
    </dxf>
    <dxf>
      <font>
        <color auto="1"/>
      </font>
      <fill>
        <patternFill>
          <bgColor theme="0"/>
        </patternFill>
      </fill>
    </dxf>
    <dxf>
      <font>
        <color auto="1"/>
      </font>
      <fill>
        <patternFill>
          <fgColor theme="0"/>
        </patternFill>
      </fill>
    </dxf>
    <dxf>
      <font>
        <color rgb="FFFF0000"/>
      </font>
      <fill>
        <patternFill>
          <bgColor rgb="FFFFFF00"/>
        </patternFill>
      </fill>
    </dxf>
    <dxf>
      <font>
        <color theme="1"/>
      </font>
      <fill>
        <patternFill>
          <bgColor theme="0"/>
        </patternFill>
      </fill>
    </dxf>
    <dxf>
      <font>
        <color auto="1"/>
      </font>
      <fill>
        <patternFill>
          <bgColor theme="0"/>
        </patternFill>
      </fill>
    </dxf>
    <dxf>
      <font>
        <color auto="1"/>
      </font>
      <fill>
        <patternFill>
          <fgColor theme="0"/>
        </patternFill>
      </fill>
    </dxf>
    <dxf>
      <fill>
        <patternFill>
          <bgColor rgb="FFFFFF00"/>
        </patternFill>
      </fill>
    </dxf>
    <dxf>
      <font>
        <color auto="1"/>
      </font>
      <fill>
        <patternFill>
          <bgColor theme="0"/>
        </patternFill>
      </fill>
    </dxf>
    <dxf>
      <font>
        <color rgb="FFFFFF00"/>
      </font>
      <fill>
        <patternFill>
          <bgColor rgb="FFFFFF0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font>
        <strike val="0"/>
        <color theme="1"/>
      </font>
      <fill>
        <patternFill>
          <bgColor rgb="FFFFFF00"/>
        </patternFill>
      </fill>
    </dxf>
    <dxf>
      <font>
        <strike val="0"/>
        <color theme="1"/>
      </font>
      <fill>
        <patternFill>
          <bgColor rgb="FFFFFF00"/>
        </patternFill>
      </fill>
    </dxf>
  </dxfs>
  <tableStyles count="0" defaultTableStyle="TableStyleMedium2" defaultPivotStyle="PivotStyleLight16"/>
  <colors>
    <mruColors>
      <color rgb="FFFFFFCC"/>
      <color rgb="FFFFCCCC"/>
      <color rgb="FF33FD33"/>
      <color rgb="FF1908FC"/>
      <color rgb="FFF739EE"/>
      <color rgb="FFB5FD33"/>
      <color rgb="FF34D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76" Type="http://schemas.openxmlformats.org/officeDocument/2006/relationships/externalLink" Target="externalLinks/externalLink60.xml"/><Relationship Id="rId84" Type="http://schemas.openxmlformats.org/officeDocument/2006/relationships/theme" Target="theme/theme1.xml"/><Relationship Id="rId89" Type="http://schemas.microsoft.com/office/2017/06/relationships/rdRichValueStructure" Target="richData/rdrichvaluestructure.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externalLink" Target="externalLinks/externalLink50.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87"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90" Type="http://schemas.microsoft.com/office/2017/06/relationships/rdRichValueTypes" Target="richData/rdRichValueTypes.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microsoft.com/office/2017/06/relationships/rdRichValue" Target="richData/rdrichvalue.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6.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27214</xdr:colOff>
      <xdr:row>0</xdr:row>
      <xdr:rowOff>27214</xdr:rowOff>
    </xdr:from>
    <xdr:to>
      <xdr:col>5</xdr:col>
      <xdr:colOff>241217</xdr:colOff>
      <xdr:row>3</xdr:row>
      <xdr:rowOff>47006</xdr:rowOff>
    </xdr:to>
    <xdr:sp macro="" textlink="">
      <xdr:nvSpPr>
        <xdr:cNvPr id="2" name="フローチャート: 定義済み処理 1">
          <a:extLst>
            <a:ext uri="{FF2B5EF4-FFF2-40B4-BE49-F238E27FC236}">
              <a16:creationId xmlns:a16="http://schemas.microsoft.com/office/drawing/2014/main" id="{A98B7142-9E9B-421B-A5C3-98D78C56ACCE}"/>
            </a:ext>
          </a:extLst>
        </xdr:cNvPr>
        <xdr:cNvSpPr/>
      </xdr:nvSpPr>
      <xdr:spPr>
        <a:xfrm>
          <a:off x="27214" y="27214"/>
          <a:ext cx="2363932" cy="550471"/>
        </a:xfrm>
        <a:prstGeom prst="flowChartPredefined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t>Ver.5</a:t>
          </a:r>
          <a:endParaRPr kumimoji="1" lang="ja-JP" altLang="en-US" sz="40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2725042" cy="78984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725042" cy="789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1F</a:t>
          </a:r>
          <a:r>
            <a:rPr kumimoji="1" lang="ja-JP" altLang="en-US" sz="3200"/>
            <a:t>レイアウト</a:t>
          </a:r>
        </a:p>
      </xdr:txBody>
    </xdr:sp>
    <xdr:clientData/>
  </xdr:absoluteAnchor>
  <xdr:absoluteAnchor>
    <xdr:pos x="3331411" y="492513"/>
    <xdr:ext cx="1712792" cy="921441"/>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contrast="100000"/>
                  </a14:imgEffect>
                </a14:imgLayer>
              </a14:imgProps>
            </a:ext>
            <a:ext uri="{28A0092B-C50C-407E-A947-70E740481C1C}">
              <a14:useLocalDpi xmlns:a14="http://schemas.microsoft.com/office/drawing/2010/main" val="0"/>
            </a:ext>
          </a:extLst>
        </a:blip>
        <a:stretch>
          <a:fillRect/>
        </a:stretch>
      </xdr:blipFill>
      <xdr:spPr>
        <a:xfrm>
          <a:off x="3331411" y="492513"/>
          <a:ext cx="1712792" cy="921441"/>
        </a:xfrm>
        <a:prstGeom prst="rect">
          <a:avLst/>
        </a:prstGeom>
      </xdr:spPr>
    </xdr:pic>
    <xdr:clientData/>
  </xdr:absoluteAnchor>
  <xdr:absoluteAnchor>
    <xdr:pos x="672364" y="585091"/>
    <xdr:ext cx="13594095" cy="6086449"/>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672364" y="585091"/>
          <a:ext cx="13594095" cy="6086449"/>
        </a:xfrm>
        <a:prstGeom prst="rect">
          <a:avLst/>
        </a:prstGeom>
      </xdr:spPr>
    </xdr:pic>
    <xdr:clientData/>
  </xdr:absoluteAnchor>
  <xdr:absoluteAnchor>
    <xdr:pos x="740709" y="463555"/>
    <xdr:ext cx="14745820" cy="6349060"/>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740709" y="463555"/>
          <a:ext cx="14745820" cy="6349060"/>
          <a:chOff x="13683880" y="1096819"/>
          <a:chExt cx="14698892" cy="6213246"/>
        </a:xfrm>
      </xdr:grpSpPr>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9328071" y="1312688"/>
            <a:ext cx="8154966" cy="214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3799241" y="2609011"/>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3799241" y="3381498"/>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3798058" y="5822713"/>
            <a:ext cx="1363315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14475664"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1507744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569784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6336848"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16938633" y="2234680"/>
            <a:ext cx="0" cy="46410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17726511"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851067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927901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2004820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2080894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21596830" y="1167774"/>
            <a:ext cx="0" cy="570798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22371686"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23153055"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23934427"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4688792"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25470867"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26239209" y="1236101"/>
            <a:ext cx="0" cy="56396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4018694" y="4958928"/>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424466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a:t>
            </a: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4854644"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2-2</a:t>
            </a:r>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4244665" y="4829931"/>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a:t>
            </a:r>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4244665" y="3245298"/>
            <a:ext cx="468000" cy="2567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1-6</a:t>
            </a:r>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424466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a:t>
            </a:r>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5465221"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3-2</a:t>
            </a:r>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6117180"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4-2</a:t>
            </a: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6719166" y="5699969"/>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5-2</a:t>
            </a: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749959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6-2</a:t>
            </a:r>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8287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7-2</a:t>
            </a: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9048053"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8-2</a:t>
            </a:r>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9825844"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9-2</a:t>
            </a:r>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0586040"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10-2</a:t>
            </a:r>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1367823"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11-2</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214630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12-2</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2932328"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13-2</a:t>
            </a:r>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23711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14-2</a:t>
            </a:r>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4466008" y="5699969"/>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15-2</a:t>
            </a:r>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25245085"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16-2</a:t>
            </a:r>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6013677"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17-2</a:t>
            </a:r>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749959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6-6</a:t>
            </a:r>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8287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7-6</a:t>
            </a:r>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9048053"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8-6</a:t>
            </a: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9825844"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9-6</a:t>
            </a:r>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0586040"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10-6</a:t>
            </a:r>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1367823"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11-6</a:t>
            </a:r>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2214630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12-6</a:t>
            </a:r>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2932328"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13-6</a:t>
            </a:r>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23711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14-6</a:t>
            </a:r>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24466008" y="3247623"/>
            <a:ext cx="45934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15-6</a:t>
            </a: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5245085"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16-6</a:t>
            </a: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6013677"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17-6</a:t>
            </a:r>
            <a:endParaRPr kumimoji="1" lang="ja-JP" altLang="en-US" sz="1100"/>
          </a:p>
        </xdr:txBody>
      </xdr:sp>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4854644"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2-7</a:t>
            </a:r>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465221"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3-7</a:t>
            </a:r>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6117180"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4-7</a:t>
            </a:r>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6719166" y="2481858"/>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5-7</a:t>
            </a:r>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749959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6-7</a:t>
            </a:r>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8287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7-7</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9048053"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8-7</a:t>
            </a:r>
            <a:endParaRPr kumimoji="1" lang="ja-JP" altLang="en-US" sz="1100"/>
          </a:p>
        </xdr:txBody>
      </xdr: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9825844"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9-7</a:t>
            </a:r>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0586040"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10-7</a:t>
            </a:r>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1367823"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11-7</a:t>
            </a:r>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214630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12-7</a:t>
            </a:r>
            <a:endParaRPr kumimoji="1" lang="ja-JP" altLang="en-US" sz="1100"/>
          </a:p>
        </xdr:txBody>
      </xdr:sp>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2932328"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13-7</a:t>
            </a:r>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3711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14-7</a:t>
            </a:r>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24466008" y="2481858"/>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15-7</a:t>
            </a:r>
            <a:endParaRPr kumimoji="1" lang="ja-JP" altLang="en-US" sz="1100"/>
          </a:p>
        </xdr:txBody>
      </xdr:sp>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25245085"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16-7</a:t>
            </a:r>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6013677"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17-7</a:t>
            </a:r>
            <a:endParaRPr kumimoji="1" lang="ja-JP" altLang="en-US" sz="1100"/>
          </a:p>
        </xdr:txBody>
      </xdr:sp>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825844"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9-8</a:t>
            </a:r>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0586040"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10-8</a:t>
            </a:r>
            <a:endParaRPr kumimoji="1" lang="ja-JP" altLang="en-US" sz="1100"/>
          </a:p>
        </xdr:txBody>
      </xdr:sp>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1367823"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11-8</a:t>
            </a:r>
            <a:endParaRPr kumimoji="1" lang="ja-JP" altLang="en-US" sz="1100"/>
          </a:p>
        </xdr:txBody>
      </xdr:sp>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22146305"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12-8</a:t>
            </a:r>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2932328"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13-8</a:t>
            </a:r>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3711459"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14-8</a:t>
            </a:r>
            <a:endParaRPr kumimoji="1" lang="ja-JP" altLang="en-US" sz="1100"/>
          </a:p>
        </xdr:txBody>
      </xdr:sp>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4466008" y="1196752"/>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15-8</a:t>
            </a:r>
            <a:endParaRPr kumimoji="1" lang="ja-JP" altLang="en-US" sz="1100"/>
          </a:p>
        </xdr:txBody>
      </xdr:sp>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5245085"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16-8</a:t>
            </a:r>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6013677"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17-8</a:t>
            </a:r>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3745461" y="5560477"/>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2</a:t>
            </a:r>
            <a:endParaRPr kumimoji="1" lang="ja-JP" altLang="en-US" sz="2400"/>
          </a:p>
        </xdr:txBody>
      </xdr:sp>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3745461" y="4735082"/>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3</a:t>
            </a:r>
            <a:endParaRPr kumimoji="1" lang="ja-JP" altLang="en-US" sz="2400"/>
          </a:p>
        </xdr:txBody>
      </xdr: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3745461" y="3098742"/>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6</a:t>
            </a:r>
            <a:endParaRPr kumimoji="1" lang="ja-JP" altLang="en-US" sz="2400"/>
          </a:p>
        </xdr:txBody>
      </xdr: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9283390" y="1096819"/>
            <a:ext cx="258586"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8</a:t>
            </a:r>
            <a:endParaRPr kumimoji="1" lang="ja-JP" altLang="en-US" sz="2400"/>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425967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a:t>
            </a:r>
          </a:p>
        </xdr:txBody>
      </xdr:sp>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14890432"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2</a:t>
            </a:r>
            <a:endParaRPr kumimoji="1" lang="ja-JP" altLang="en-US" sz="3200"/>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549236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3</a:t>
            </a:r>
            <a:endParaRPr kumimoji="1" lang="ja-JP" altLang="en-US" sz="3200"/>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1615460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4</a:t>
            </a:r>
            <a:endParaRPr kumimoji="1" lang="ja-JP" altLang="en-US" sz="3200"/>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674520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5</a:t>
            </a:r>
            <a:endParaRPr kumimoji="1" lang="ja-JP" altLang="en-US" sz="3200"/>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17545541"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6</a:t>
            </a:r>
            <a:endParaRPr kumimoji="1" lang="ja-JP" altLang="en-US" sz="3200"/>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832084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7</a:t>
            </a:r>
            <a:endParaRPr kumimoji="1" lang="ja-JP" altLang="en-US" sz="3200"/>
          </a:p>
        </xdr:txBody>
      </xdr:sp>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1908114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8</a:t>
            </a:r>
            <a:endParaRPr kumimoji="1" lang="ja-JP" altLang="en-US" sz="3200"/>
          </a:p>
        </xdr:txBody>
      </xdr:sp>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19914496"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9</a:t>
            </a:r>
            <a:endParaRPr kumimoji="1" lang="ja-JP" altLang="en-US" sz="3200"/>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064078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10</a:t>
            </a:r>
            <a:endParaRPr kumimoji="1" lang="ja-JP" altLang="en-US" sz="3200"/>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1423924"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11</a:t>
            </a:r>
            <a:endParaRPr kumimoji="1" lang="ja-JP" altLang="en-US" sz="3200"/>
          </a:p>
        </xdr:txBody>
      </xdr:sp>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2208456" y="6738758"/>
            <a:ext cx="57680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12</a:t>
            </a:r>
            <a:endParaRPr kumimoji="1" lang="ja-JP" altLang="en-US" sz="3200"/>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289460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13</a:t>
            </a:r>
            <a:endParaRPr kumimoji="1" lang="ja-JP" altLang="en-US" sz="3200"/>
          </a:p>
        </xdr:txBody>
      </xdr: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373130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14</a:t>
            </a:r>
            <a:endParaRPr kumimoji="1" lang="ja-JP" altLang="en-US" sz="3200"/>
          </a:p>
        </xdr:txBody>
      </xdr:sp>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484197" y="6738758"/>
            <a:ext cx="577485"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15</a:t>
            </a:r>
            <a:endParaRPr kumimoji="1" lang="ja-JP" altLang="en-US" sz="3200"/>
          </a:p>
        </xdr:txBody>
      </xdr: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293279"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16</a:t>
            </a:r>
            <a:endParaRPr kumimoji="1" lang="ja-JP" altLang="en-US" sz="3200"/>
          </a:p>
        </xdr:txBody>
      </xdr: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603856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17</a:t>
            </a:r>
            <a:endParaRPr kumimoji="1" lang="ja-JP" altLang="en-US" sz="3200"/>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3683880" y="6027212"/>
            <a:ext cx="408749" cy="5879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1</a:t>
            </a:r>
            <a:endParaRPr kumimoji="1" lang="ja-JP" altLang="en-US" sz="2400"/>
          </a:p>
        </xdr:txBody>
      </xdr:sp>
      <xdr:cxnSp macro="">
        <xdr:nvCxnSpPr>
          <xdr:cNvPr id="107" name="直線矢印コネクタ 106">
            <a:extLst>
              <a:ext uri="{FF2B5EF4-FFF2-40B4-BE49-F238E27FC236}">
                <a16:creationId xmlns:a16="http://schemas.microsoft.com/office/drawing/2014/main" id="{00000000-0008-0000-0200-00006B000000}"/>
              </a:ext>
            </a:extLst>
          </xdr:cNvPr>
          <xdr:cNvCxnSpPr>
            <a:stCxn id="108" idx="1"/>
          </xdr:cNvCxnSpPr>
        </xdr:nvCxnSpPr>
        <xdr:spPr>
          <a:xfrm flipH="1">
            <a:off x="26474786" y="5320404"/>
            <a:ext cx="810897" cy="469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7285683" y="5160167"/>
            <a:ext cx="670483" cy="32047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実柱</a:t>
            </a:r>
            <a:r>
              <a:rPr kumimoji="1" lang="en-US" altLang="ja-JP" sz="1100"/>
              <a:t>NO</a:t>
            </a:r>
            <a:endParaRPr kumimoji="1" lang="ja-JP" altLang="en-US" sz="1100"/>
          </a:p>
        </xdr:txBody>
      </xdr:sp>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4075837" y="6331905"/>
            <a:ext cx="133860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4031590" y="4627080"/>
            <a:ext cx="1363368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13736038" y="4371234"/>
            <a:ext cx="304433" cy="475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4</a:t>
            </a:r>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749959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6-4</a:t>
            </a:r>
            <a:endParaRPr kumimoji="1" lang="ja-JP" altLang="en-US" sz="1100"/>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8287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7-4</a:t>
            </a:r>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19825844"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9-4</a:t>
            </a:r>
            <a:endParaRPr kumimoji="1" lang="ja-JP" altLang="en-US" sz="1100"/>
          </a:p>
        </xdr:txBody>
      </xdr:sp>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9048053"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8-4</a:t>
            </a:r>
            <a:endParaRPr kumimoji="1" lang="ja-JP" altLang="en-US" sz="1100"/>
          </a:p>
        </xdr:txBody>
      </xdr: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0586040"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10-4</a:t>
            </a:r>
            <a:endParaRPr kumimoji="1" lang="ja-JP" altLang="en-US" sz="1100"/>
          </a:p>
        </xdr:txBody>
      </xdr:sp>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214630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12-4</a:t>
            </a:r>
            <a:endParaRPr kumimoji="1" lang="ja-JP" altLang="en-US" sz="1100"/>
          </a:p>
        </xdr:txBody>
      </xdr:sp>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1367823"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11-4</a:t>
            </a:r>
            <a:endParaRPr kumimoji="1" lang="ja-JP" altLang="en-US" sz="1100"/>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4466008" y="4505005"/>
            <a:ext cx="45934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15-4</a:t>
            </a:r>
            <a:endParaRPr kumimoji="1" lang="ja-JP" altLang="en-US" sz="1100"/>
          </a:p>
        </xdr:txBody>
      </xdr:sp>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3711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14-4</a:t>
            </a:r>
            <a:endParaRPr kumimoji="1" lang="ja-JP" altLang="en-US" sz="1100"/>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2932328"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13-4</a:t>
            </a:r>
            <a:endParaRPr kumimoji="1" lang="ja-JP" altLang="en-US" sz="1100"/>
          </a:p>
        </xdr:txBody>
      </xdr: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6013677"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17-4</a:t>
            </a:r>
            <a:endParaRPr kumimoji="1" lang="ja-JP" altLang="en-US" sz="1100"/>
          </a:p>
        </xdr:txBody>
      </xdr:sp>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5245085"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16-4</a:t>
            </a:r>
            <a:endParaRPr kumimoji="1" lang="ja-JP" altLang="en-US" sz="1100"/>
          </a:p>
        </xdr:txBody>
      </xdr:sp>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14056756" y="4044834"/>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4244665"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a:t>
            </a:r>
            <a:endParaRPr kumimoji="1" lang="ja-JP" altLang="en-US" sz="1100"/>
          </a:p>
        </xdr:txBody>
      </xdr:sp>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4854644" y="394529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2-5</a:t>
            </a:r>
            <a:endParaRPr kumimoji="1" lang="ja-JP" altLang="en-US" sz="1100"/>
          </a:p>
        </xdr:txBody>
      </xdr:sp>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5465221"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3-5</a:t>
            </a:r>
            <a:endParaRPr kumimoji="1" lang="ja-JP" altLang="en-US" sz="1100"/>
          </a:p>
        </xdr:txBody>
      </xdr: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6117180"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4-5</a:t>
            </a:r>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6719166" y="3937821"/>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5-5</a:t>
            </a:r>
            <a:endParaRPr kumimoji="1" lang="ja-JP" altLang="en-US" sz="1100"/>
          </a:p>
        </xdr:txBody>
      </xdr:sp>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3745461" y="3763780"/>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5</a:t>
            </a:r>
            <a:endParaRPr kumimoji="1" lang="ja-JP" altLang="en-US" sz="2400"/>
          </a:p>
        </xdr:txBody>
      </xdr:sp>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13745461" y="2367796"/>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7</a:t>
            </a:r>
            <a:endParaRPr kumimoji="1" lang="ja-JP" altLang="en-US" sz="2400"/>
          </a:p>
        </xdr:txBody>
      </xdr:sp>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4143938" y="6834877"/>
            <a:ext cx="14238834" cy="442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27600970" y="6825324"/>
            <a:ext cx="572465" cy="452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X</a:t>
            </a:r>
            <a:r>
              <a:rPr kumimoji="1" lang="ja-JP" altLang="en-US" sz="2000"/>
              <a:t>軸</a:t>
            </a:r>
          </a:p>
        </xdr:txBody>
      </xdr: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13715073" y="1805761"/>
            <a:ext cx="572465" cy="45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Y</a:t>
            </a:r>
            <a:r>
              <a:rPr kumimoji="1" lang="ja-JP" altLang="en-US" sz="2000"/>
              <a:t>軸</a:t>
            </a:r>
          </a:p>
        </xdr:txBody>
      </xdr:sp>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27320320" y="5875985"/>
            <a:ext cx="832120" cy="2973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仮想柱</a:t>
            </a:r>
            <a:r>
              <a:rPr kumimoji="1" lang="en-US" altLang="ja-JP" sz="1100"/>
              <a:t>NO</a:t>
            </a:r>
            <a:endParaRPr kumimoji="1" lang="ja-JP" altLang="en-US" sz="1100"/>
          </a:p>
        </xdr:txBody>
      </xdr:sp>
      <xdr:cxnSp macro="">
        <xdr:nvCxnSpPr>
          <xdr:cNvPr id="136" name="直線矢印コネクタ 135">
            <a:extLst>
              <a:ext uri="{FF2B5EF4-FFF2-40B4-BE49-F238E27FC236}">
                <a16:creationId xmlns:a16="http://schemas.microsoft.com/office/drawing/2014/main" id="{00000000-0008-0000-0200-000088000000}"/>
              </a:ext>
            </a:extLst>
          </xdr:cNvPr>
          <xdr:cNvCxnSpPr>
            <a:stCxn id="135" idx="1"/>
            <a:endCxn id="153" idx="3"/>
          </xdr:cNvCxnSpPr>
        </xdr:nvCxnSpPr>
        <xdr:spPr>
          <a:xfrm flipH="1">
            <a:off x="26469330" y="6024676"/>
            <a:ext cx="850990" cy="3032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424328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a:t>
            </a:r>
            <a:endParaRPr kumimoji="1" lang="ja-JP" altLang="en-US" sz="1100"/>
          </a:p>
        </xdr:txBody>
      </xdr:sp>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4840064"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2-1</a:t>
            </a:r>
            <a:endParaRPr kumimoji="1" lang="ja-JP" altLang="en-US" sz="1100"/>
          </a:p>
        </xdr:txBody>
      </xdr:sp>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5467499"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3-1</a:t>
            </a:r>
            <a:endParaRPr kumimoji="1" lang="ja-JP" altLang="en-US" sz="1100"/>
          </a:p>
        </xdr:txBody>
      </xdr:sp>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609931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4-1</a:t>
            </a:r>
            <a:endParaRPr kumimoji="1" lang="ja-JP" altLang="en-US" sz="1100"/>
          </a:p>
        </xdr:txBody>
      </xdr:sp>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670804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5-1</a:t>
            </a:r>
            <a:endParaRPr kumimoji="1" lang="ja-JP" altLang="en-US" sz="1100"/>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749432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6-1</a:t>
            </a:r>
            <a:endParaRPr kumimoji="1" lang="ja-JP" altLang="en-US" sz="1100"/>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827941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7-1</a:t>
            </a:r>
            <a:endParaRPr kumimoji="1" lang="ja-JP" altLang="en-US" sz="1100"/>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9051367"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8-1</a:t>
            </a:r>
            <a:endParaRPr kumimoji="1" lang="ja-JP" altLang="en-US" sz="1100"/>
          </a:p>
        </xdr:txBody>
      </xdr:sp>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9818941"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9-1</a:t>
            </a:r>
            <a:endParaRPr kumimoji="1" lang="ja-JP" altLang="en-US" sz="1100"/>
          </a:p>
        </xdr:txBody>
      </xdr:sp>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20582137" y="6201873"/>
            <a:ext cx="464816"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10-1</a:t>
            </a:r>
            <a:endParaRPr kumimoji="1" lang="ja-JP" altLang="en-US" sz="1100"/>
          </a:p>
        </xdr:txBody>
      </xdr:sp>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1368422"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11-1</a:t>
            </a:r>
            <a:endParaRPr kumimoji="1" lang="ja-JP" altLang="en-US" sz="1100"/>
          </a:p>
        </xdr:txBody>
      </xdr: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2140371"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12-1</a:t>
            </a:r>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2921082"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13-1</a:t>
            </a:r>
            <a:endParaRPr kumimoji="1" lang="ja-JP" altLang="en-US" sz="1100"/>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370179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14-1</a:t>
            </a:r>
            <a:endParaRPr kumimoji="1" lang="ja-JP" altLang="en-US" sz="1100"/>
          </a:p>
        </xdr:txBody>
      </xdr:sp>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4460607" y="6201873"/>
            <a:ext cx="464814"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15-1</a:t>
            </a:r>
            <a:endParaRPr kumimoji="1" lang="ja-JP" altLang="en-US" sz="1100"/>
          </a:p>
        </xdr:txBody>
      </xdr:sp>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524132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16-1</a:t>
            </a:r>
            <a:endParaRPr kumimoji="1" lang="ja-JP" altLang="en-US" sz="1100"/>
          </a:p>
        </xdr:txBody>
      </xdr:sp>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6001330"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17-1</a:t>
            </a:r>
            <a:endParaRPr kumimoji="1" lang="ja-JP" altLang="en-US" sz="1100"/>
          </a:p>
        </xdr:txBody>
      </xdr:sp>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4846414"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2-3</a:t>
            </a:r>
            <a:endParaRPr kumimoji="1" lang="ja-JP" altLang="en-US" sz="1100"/>
          </a:p>
        </xdr:txBody>
      </xdr: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15465091"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3-3</a:t>
            </a:r>
            <a:endParaRPr kumimoji="1" lang="ja-JP" altLang="en-US" sz="1100"/>
          </a:p>
        </xdr:txBody>
      </xdr:sp>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16105667"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4-3</a:t>
            </a:r>
            <a:endParaRPr kumimoji="1" lang="ja-JP" altLang="en-US" sz="1100"/>
          </a:p>
        </xdr:txBody>
      </xdr:sp>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16705633" y="483240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5-3</a:t>
            </a:r>
            <a:endParaRPr kumimoji="1" lang="ja-JP" altLang="en-US" sz="1100"/>
          </a:p>
        </xdr:txBody>
      </xdr:sp>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4846414"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2-6</a:t>
            </a:r>
            <a:endParaRPr kumimoji="1" lang="ja-JP" altLang="en-US" sz="1100"/>
          </a:p>
        </xdr:txBody>
      </xdr:sp>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5469471"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3-6</a:t>
            </a:r>
            <a:endParaRPr kumimoji="1" lang="ja-JP" altLang="en-US" sz="1100"/>
          </a:p>
        </xdr:txBody>
      </xdr:sp>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6105666"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4-6</a:t>
            </a:r>
            <a:endParaRPr kumimoji="1" lang="ja-JP" altLang="en-US" sz="1100"/>
          </a:p>
        </xdr:txBody>
      </xdr:sp>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16710011" y="3257644"/>
            <a:ext cx="464815"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5-6</a:t>
            </a:r>
            <a:endParaRPr kumimoji="1" lang="ja-JP" altLang="en-US" sz="1100"/>
          </a:p>
        </xdr:txBody>
      </xdr:sp>
    </xdr:grpSp>
    <xdr:clientData/>
  </xdr:absoluteAnchor>
</xdr:wsDr>
</file>

<file path=xl/drawings/drawing3.xml><?xml version="1.0" encoding="utf-8"?>
<xdr:wsDr xmlns:xdr="http://schemas.openxmlformats.org/drawingml/2006/spreadsheetDrawing" xmlns:a="http://schemas.openxmlformats.org/drawingml/2006/main">
  <xdr:twoCellAnchor editAs="oneCell">
    <xdr:from>
      <xdr:col>4</xdr:col>
      <xdr:colOff>704272</xdr:colOff>
      <xdr:row>0</xdr:row>
      <xdr:rowOff>669635</xdr:rowOff>
    </xdr:from>
    <xdr:to>
      <xdr:col>21</xdr:col>
      <xdr:colOff>311726</xdr:colOff>
      <xdr:row>9</xdr:row>
      <xdr:rowOff>34635</xdr:rowOff>
    </xdr:to>
    <xdr:pic>
      <xdr:nvPicPr>
        <xdr:cNvPr id="162" name="図 161">
          <a:extLst>
            <a:ext uri="{FF2B5EF4-FFF2-40B4-BE49-F238E27FC236}">
              <a16:creationId xmlns:a16="http://schemas.microsoft.com/office/drawing/2014/main" id="{00000000-0008-0000-0300-0000A2000000}"/>
            </a:ext>
          </a:extLst>
        </xdr:cNvPr>
        <xdr:cNvPicPr>
          <a:picLocks noChangeAspect="1"/>
        </xdr:cNvPicPr>
      </xdr:nvPicPr>
      <xdr:blipFill>
        <a:blip xmlns:r="http://schemas.openxmlformats.org/officeDocument/2006/relationships" r:embed="rId1"/>
        <a:stretch>
          <a:fillRect/>
        </a:stretch>
      </xdr:blipFill>
      <xdr:spPr>
        <a:xfrm>
          <a:off x="1373908" y="669635"/>
          <a:ext cx="12295909" cy="5403273"/>
        </a:xfrm>
        <a:prstGeom prst="rect">
          <a:avLst/>
        </a:prstGeom>
      </xdr:spPr>
    </xdr:pic>
    <xdr:clientData/>
  </xdr:twoCellAnchor>
  <xdr:absoluteAnchor>
    <xdr:pos x="0" y="0"/>
    <xdr:ext cx="2725042" cy="78984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2725042" cy="789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2F</a:t>
          </a:r>
          <a:r>
            <a:rPr kumimoji="1" lang="ja-JP" altLang="en-US" sz="3200"/>
            <a:t>レイアウト</a:t>
          </a:r>
        </a:p>
      </xdr:txBody>
    </xdr:sp>
    <xdr:clientData/>
  </xdr:absoluteAnchor>
  <xdr:absoluteAnchor>
    <xdr:pos x="3331411" y="492513"/>
    <xdr:ext cx="1712792" cy="921441"/>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00000"/>
                  </a14:imgEffect>
                  <a14:imgEffect>
                    <a14:brightnessContrast contrast="100000"/>
                  </a14:imgEffect>
                </a14:imgLayer>
              </a14:imgProps>
            </a:ext>
            <a:ext uri="{28A0092B-C50C-407E-A947-70E740481C1C}">
              <a14:useLocalDpi xmlns:a14="http://schemas.microsoft.com/office/drawing/2010/main" val="0"/>
            </a:ext>
          </a:extLst>
        </a:blip>
        <a:stretch>
          <a:fillRect/>
        </a:stretch>
      </xdr:blipFill>
      <xdr:spPr>
        <a:xfrm>
          <a:off x="3331411" y="492513"/>
          <a:ext cx="1712792" cy="921441"/>
        </a:xfrm>
        <a:prstGeom prst="rect">
          <a:avLst/>
        </a:prstGeom>
      </xdr:spPr>
    </xdr:pic>
    <xdr:clientData/>
  </xdr:absoluteAnchor>
  <xdr:absoluteAnchor>
    <xdr:pos x="775344" y="463555"/>
    <xdr:ext cx="14745820" cy="6349060"/>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75344" y="463555"/>
          <a:ext cx="14745820" cy="6349060"/>
          <a:chOff x="13683880" y="1096819"/>
          <a:chExt cx="14698892" cy="6213246"/>
        </a:xfrm>
      </xdr:grpSpPr>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19328071" y="1312688"/>
            <a:ext cx="8154966" cy="214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3799241" y="2609011"/>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3799241" y="3381498"/>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13798058" y="5822713"/>
            <a:ext cx="1363315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4475664"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1507744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569784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16336848"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6938633" y="2234680"/>
            <a:ext cx="0" cy="46410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17726511"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851067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927901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2004820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2080894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21596830" y="1167774"/>
            <a:ext cx="0" cy="570798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22371686"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23153055"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23934427"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24688792"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25470867"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26239209" y="1236101"/>
            <a:ext cx="0" cy="56396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V="1">
            <a:off x="14018694" y="4958928"/>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24466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a:t>
            </a: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854644"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2-2</a:t>
            </a:r>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244665" y="4829931"/>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a:t>
            </a:r>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4244665" y="3245298"/>
            <a:ext cx="468000" cy="2567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1-6</a:t>
            </a:r>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424466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a:t>
            </a:r>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5465221"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3-2</a:t>
            </a:r>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16117180"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4-2</a:t>
            </a: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6719166" y="5699969"/>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5-2</a:t>
            </a: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49959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6-2</a:t>
            </a:r>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8287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7-2</a:t>
            </a: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9048053"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8-2</a:t>
            </a:r>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19825844"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9-2</a:t>
            </a:r>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0586040"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10-2</a:t>
            </a:r>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21367823"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11-2</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2214630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12-2</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22932328"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13-2</a:t>
            </a:r>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23711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14-2</a:t>
            </a:r>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4466008" y="5699969"/>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15-2</a:t>
            </a:r>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25245085"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16-2</a:t>
            </a:r>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26013677"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17-2</a:t>
            </a:r>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749959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6-6</a:t>
            </a:r>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8287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7-6</a:t>
            </a:r>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9048053"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8-6</a:t>
            </a: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9825844"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9-6</a:t>
            </a:r>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586040"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10-6</a:t>
            </a:r>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21367823"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11-6</a:t>
            </a:r>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2214630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12-6</a:t>
            </a:r>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2932328"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13-6</a:t>
            </a:r>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3711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14-6</a:t>
            </a:r>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24466008" y="3247623"/>
            <a:ext cx="45934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15-6</a:t>
            </a: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5245085"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16-6</a:t>
            </a: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26013677"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17-6</a:t>
            </a:r>
            <a:endParaRPr kumimoji="1" lang="ja-JP" altLang="en-US" sz="1100"/>
          </a:p>
        </xdr:txBody>
      </xdr:sp>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4854644"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2-7</a:t>
            </a:r>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5465221"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3-7</a:t>
            </a:r>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6117180"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4-7</a:t>
            </a:r>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6719166" y="2481858"/>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5-7</a:t>
            </a:r>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749959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6-7</a:t>
            </a:r>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8287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7-7</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9048053"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8-7</a:t>
            </a:r>
            <a:endParaRPr kumimoji="1" lang="ja-JP" altLang="en-US" sz="1100"/>
          </a:p>
        </xdr:txBody>
      </xdr:sp>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9825844"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9-7</a:t>
            </a:r>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20586040"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10-7</a:t>
            </a:r>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21367823"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11-7</a:t>
            </a:r>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2214630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12-7</a:t>
            </a:r>
            <a:endParaRPr kumimoji="1" lang="ja-JP" altLang="en-US" sz="1100"/>
          </a:p>
        </xdr:txBody>
      </xdr:sp>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22932328"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13-7</a:t>
            </a:r>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3711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14-7</a:t>
            </a:r>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4466008" y="2481858"/>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15-7</a:t>
            </a:r>
            <a:endParaRPr kumimoji="1" lang="ja-JP" altLang="en-US" sz="1100"/>
          </a:p>
        </xdr:txBody>
      </xdr:sp>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5245085"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16-7</a:t>
            </a:r>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6013677"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17-7</a:t>
            </a:r>
            <a:endParaRPr kumimoji="1" lang="ja-JP" altLang="en-US" sz="1100"/>
          </a:p>
        </xdr:txBody>
      </xdr:sp>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825844"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9-8</a:t>
            </a:r>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0586040"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10-8</a:t>
            </a:r>
            <a:endParaRPr kumimoji="1" lang="ja-JP" altLang="en-US" sz="1100"/>
          </a:p>
        </xdr:txBody>
      </xdr:sp>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1367823"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11-8</a:t>
            </a:r>
            <a:endParaRPr kumimoji="1" lang="ja-JP" altLang="en-US" sz="1100"/>
          </a:p>
        </xdr:txBody>
      </xdr:sp>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2146305"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12-8</a:t>
            </a:r>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2932328"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13-8</a:t>
            </a:r>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3711459"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14-8</a:t>
            </a:r>
            <a:endParaRPr kumimoji="1" lang="ja-JP" altLang="en-US" sz="1100"/>
          </a:p>
        </xdr:txBody>
      </xdr:sp>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4466008" y="1196752"/>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15-8</a:t>
            </a:r>
            <a:endParaRPr kumimoji="1" lang="ja-JP" altLang="en-US" sz="1100"/>
          </a:p>
        </xdr:txBody>
      </xdr:sp>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5245085"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16-8</a:t>
            </a:r>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6013677"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17-8</a:t>
            </a:r>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3745461" y="5560477"/>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2</a:t>
            </a:r>
            <a:endParaRPr kumimoji="1" lang="ja-JP" altLang="en-US" sz="2400"/>
          </a:p>
        </xdr:txBody>
      </xdr:sp>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3745461" y="4735082"/>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3</a:t>
            </a:r>
            <a:endParaRPr kumimoji="1" lang="ja-JP" altLang="en-US" sz="2400"/>
          </a:p>
        </xdr:txBody>
      </xdr:sp>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3745461" y="3098742"/>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6</a:t>
            </a:r>
            <a:endParaRPr kumimoji="1" lang="ja-JP" altLang="en-US" sz="2400"/>
          </a:p>
        </xdr:txBody>
      </xdr:sp>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283390" y="1096819"/>
            <a:ext cx="258586"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8</a:t>
            </a:r>
            <a:endParaRPr kumimoji="1" lang="ja-JP" altLang="en-US" sz="2400"/>
          </a:p>
        </xdr:txBody>
      </xdr:sp>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425967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a:t>
            </a:r>
          </a:p>
        </xdr:txBody>
      </xdr:sp>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4890432"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2</a:t>
            </a:r>
            <a:endParaRPr kumimoji="1" lang="ja-JP" altLang="en-US" sz="3200"/>
          </a:p>
        </xdr:txBody>
      </xdr:sp>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549236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3</a:t>
            </a:r>
            <a:endParaRPr kumimoji="1" lang="ja-JP" altLang="en-US" sz="3200"/>
          </a:p>
        </xdr:txBody>
      </xdr:sp>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615460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4</a:t>
            </a:r>
            <a:endParaRPr kumimoji="1" lang="ja-JP" altLang="en-US" sz="3200"/>
          </a:p>
        </xdr:txBody>
      </xdr:sp>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674520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5</a:t>
            </a:r>
            <a:endParaRPr kumimoji="1" lang="ja-JP" altLang="en-US" sz="3200"/>
          </a:p>
        </xdr:txBody>
      </xdr:sp>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545541"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6</a:t>
            </a:r>
            <a:endParaRPr kumimoji="1" lang="ja-JP" altLang="en-US" sz="3200"/>
          </a:p>
        </xdr:txBody>
      </xdr:sp>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32084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7</a:t>
            </a:r>
            <a:endParaRPr kumimoji="1" lang="ja-JP" altLang="en-US" sz="3200"/>
          </a:p>
        </xdr:txBody>
      </xdr:sp>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08114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8</a:t>
            </a:r>
            <a:endParaRPr kumimoji="1" lang="ja-JP" altLang="en-US" sz="3200"/>
          </a:p>
        </xdr:txBody>
      </xdr:sp>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914496"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9</a:t>
            </a:r>
            <a:endParaRPr kumimoji="1" lang="ja-JP" altLang="en-US" sz="3200"/>
          </a:p>
        </xdr:txBody>
      </xdr:sp>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064078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10</a:t>
            </a:r>
            <a:endParaRPr kumimoji="1" lang="ja-JP" altLang="en-US" sz="3200"/>
          </a:p>
        </xdr:txBody>
      </xdr:sp>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1423924"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11</a:t>
            </a:r>
            <a:endParaRPr kumimoji="1" lang="ja-JP" altLang="en-US" sz="3200"/>
          </a:p>
        </xdr:txBody>
      </xdr:sp>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2208456" y="6738758"/>
            <a:ext cx="57680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12</a:t>
            </a:r>
            <a:endParaRPr kumimoji="1" lang="ja-JP" altLang="en-US" sz="3200"/>
          </a:p>
        </xdr:txBody>
      </xdr:sp>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289460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13</a:t>
            </a:r>
            <a:endParaRPr kumimoji="1" lang="ja-JP" altLang="en-US" sz="3200"/>
          </a:p>
        </xdr:txBody>
      </xdr:sp>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373130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14</a:t>
            </a:r>
            <a:endParaRPr kumimoji="1" lang="ja-JP" altLang="en-US" sz="3200"/>
          </a:p>
        </xdr:txBody>
      </xdr:sp>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4484197" y="6738758"/>
            <a:ext cx="577485"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15</a:t>
            </a:r>
            <a:endParaRPr kumimoji="1" lang="ja-JP" altLang="en-US" sz="3200"/>
          </a:p>
        </xdr:txBody>
      </xdr:sp>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25293279"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16</a:t>
            </a:r>
            <a:endParaRPr kumimoji="1" lang="ja-JP" altLang="en-US" sz="3200"/>
          </a:p>
        </xdr:txBody>
      </xdr:sp>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2603856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17</a:t>
            </a:r>
            <a:endParaRPr kumimoji="1" lang="ja-JP" altLang="en-US" sz="3200"/>
          </a:p>
        </xdr:txBody>
      </xdr:sp>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13683880" y="6027212"/>
            <a:ext cx="408749" cy="5879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1</a:t>
            </a:r>
            <a:endParaRPr kumimoji="1" lang="ja-JP" altLang="en-US" sz="2400"/>
          </a:p>
        </xdr:txBody>
      </xdr:sp>
      <xdr:cxnSp macro="">
        <xdr:nvCxnSpPr>
          <xdr:cNvPr id="107" name="直線矢印コネクタ 106">
            <a:extLst>
              <a:ext uri="{FF2B5EF4-FFF2-40B4-BE49-F238E27FC236}">
                <a16:creationId xmlns:a16="http://schemas.microsoft.com/office/drawing/2014/main" id="{00000000-0008-0000-0300-00006B000000}"/>
              </a:ext>
            </a:extLst>
          </xdr:cNvPr>
          <xdr:cNvCxnSpPr>
            <a:stCxn id="108" idx="1"/>
          </xdr:cNvCxnSpPr>
        </xdr:nvCxnSpPr>
        <xdr:spPr>
          <a:xfrm flipH="1">
            <a:off x="26474786" y="5320404"/>
            <a:ext cx="810897" cy="469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7285683" y="5160167"/>
            <a:ext cx="670483" cy="32047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実柱</a:t>
            </a:r>
            <a:r>
              <a:rPr kumimoji="1" lang="en-US" altLang="ja-JP" sz="1100"/>
              <a:t>NO</a:t>
            </a:r>
            <a:endParaRPr kumimoji="1" lang="ja-JP" altLang="en-US" sz="1100"/>
          </a:p>
        </xdr:txBody>
      </xdr:sp>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14075837" y="6331905"/>
            <a:ext cx="133860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14031590" y="4627080"/>
            <a:ext cx="1363368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13736038" y="4371234"/>
            <a:ext cx="304433" cy="475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4</a:t>
            </a:r>
          </a:p>
        </xdr:txBody>
      </xdr:sp>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1749959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6-4</a:t>
            </a:r>
            <a:endParaRPr kumimoji="1" lang="ja-JP" altLang="en-US" sz="1100"/>
          </a:p>
        </xdr:txBody>
      </xdr:sp>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8287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7-4</a:t>
            </a:r>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19825844"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9-4</a:t>
            </a:r>
            <a:endParaRPr kumimoji="1" lang="ja-JP" altLang="en-US" sz="1100"/>
          </a:p>
        </xdr:txBody>
      </xdr:sp>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9048053"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8-4</a:t>
            </a:r>
            <a:endParaRPr kumimoji="1" lang="ja-JP" altLang="en-US" sz="1100"/>
          </a:p>
        </xdr:txBody>
      </xdr:sp>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0586040"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10-4</a:t>
            </a:r>
            <a:endParaRPr kumimoji="1" lang="ja-JP" altLang="en-US" sz="1100"/>
          </a:p>
        </xdr:txBody>
      </xdr:sp>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214630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12-4</a:t>
            </a:r>
            <a:endParaRPr kumimoji="1" lang="ja-JP" altLang="en-US" sz="1100"/>
          </a:p>
        </xdr:txBody>
      </xdr:sp>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1367823"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11-4</a:t>
            </a:r>
            <a:endParaRPr kumimoji="1" lang="ja-JP" altLang="en-US" sz="1100"/>
          </a:p>
        </xdr:txBody>
      </xdr:sp>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4466008" y="4505005"/>
            <a:ext cx="45934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15-4</a:t>
            </a:r>
            <a:endParaRPr kumimoji="1" lang="ja-JP" altLang="en-US" sz="1100"/>
          </a:p>
        </xdr:txBody>
      </xdr:sp>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23711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14-4</a:t>
            </a:r>
            <a:endParaRPr kumimoji="1" lang="ja-JP" altLang="en-US" sz="1100"/>
          </a:p>
        </xdr:txBody>
      </xdr:sp>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22932328"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13-4</a:t>
            </a:r>
            <a:endParaRPr kumimoji="1" lang="ja-JP" altLang="en-US" sz="1100"/>
          </a:p>
        </xdr:txBody>
      </xdr:sp>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26013677"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17-4</a:t>
            </a:r>
            <a:endParaRPr kumimoji="1" lang="ja-JP" altLang="en-US" sz="1100"/>
          </a:p>
        </xdr:txBody>
      </xdr:sp>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25245085"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16-4</a:t>
            </a:r>
            <a:endParaRPr kumimoji="1" lang="ja-JP" altLang="en-US" sz="1100"/>
          </a:p>
        </xdr:txBody>
      </xdr:sp>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14056756" y="4044834"/>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14244665"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a:t>
            </a:r>
            <a:endParaRPr kumimoji="1" lang="ja-JP" altLang="en-US" sz="1100"/>
          </a:p>
        </xdr:txBody>
      </xdr:sp>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14854644" y="394529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2-5</a:t>
            </a:r>
            <a:endParaRPr kumimoji="1" lang="ja-JP" altLang="en-US" sz="1100"/>
          </a:p>
        </xdr:txBody>
      </xdr:sp>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15465221"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3-5</a:t>
            </a:r>
            <a:endParaRPr kumimoji="1" lang="ja-JP" altLang="en-US" sz="1100"/>
          </a:p>
        </xdr:txBody>
      </xdr:sp>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16117180"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4-5</a:t>
            </a:r>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16719166" y="3937821"/>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5-5</a:t>
            </a:r>
            <a:endParaRPr kumimoji="1" lang="ja-JP" altLang="en-US" sz="1100"/>
          </a:p>
        </xdr:txBody>
      </xdr:sp>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13745461" y="3763780"/>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5</a:t>
            </a:r>
            <a:endParaRPr kumimoji="1" lang="ja-JP" altLang="en-US" sz="2400"/>
          </a:p>
        </xdr:txBody>
      </xdr:sp>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13745461" y="2367796"/>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7</a:t>
            </a:r>
            <a:endParaRPr kumimoji="1" lang="ja-JP" altLang="en-US" sz="2400"/>
          </a:p>
        </xdr:txBody>
      </xdr:sp>
      <xdr:sp macro="" textlink="">
        <xdr:nvSpPr>
          <xdr:cNvPr id="132" name="正方形/長方形 131">
            <a:extLst>
              <a:ext uri="{FF2B5EF4-FFF2-40B4-BE49-F238E27FC236}">
                <a16:creationId xmlns:a16="http://schemas.microsoft.com/office/drawing/2014/main" id="{00000000-0008-0000-0300-000084000000}"/>
              </a:ext>
            </a:extLst>
          </xdr:cNvPr>
          <xdr:cNvSpPr/>
        </xdr:nvSpPr>
        <xdr:spPr>
          <a:xfrm>
            <a:off x="14143938" y="6834877"/>
            <a:ext cx="14238834" cy="442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7600970" y="6825324"/>
            <a:ext cx="572465" cy="452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X</a:t>
            </a:r>
            <a:r>
              <a:rPr kumimoji="1" lang="ja-JP" altLang="en-US" sz="2000"/>
              <a:t>軸</a:t>
            </a:r>
          </a:p>
        </xdr:txBody>
      </xdr:sp>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13715073" y="1805761"/>
            <a:ext cx="572465" cy="45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Y</a:t>
            </a:r>
            <a:r>
              <a:rPr kumimoji="1" lang="ja-JP" altLang="en-US" sz="2000"/>
              <a:t>軸</a:t>
            </a:r>
          </a:p>
        </xdr:txBody>
      </xdr:sp>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7320320" y="5875985"/>
            <a:ext cx="832120" cy="2973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仮想柱</a:t>
            </a:r>
            <a:r>
              <a:rPr kumimoji="1" lang="en-US" altLang="ja-JP" sz="1100"/>
              <a:t>NO</a:t>
            </a:r>
            <a:endParaRPr kumimoji="1" lang="ja-JP" altLang="en-US" sz="1100"/>
          </a:p>
        </xdr:txBody>
      </xdr:sp>
      <xdr:cxnSp macro="">
        <xdr:nvCxnSpPr>
          <xdr:cNvPr id="136" name="直線矢印コネクタ 135">
            <a:extLst>
              <a:ext uri="{FF2B5EF4-FFF2-40B4-BE49-F238E27FC236}">
                <a16:creationId xmlns:a16="http://schemas.microsoft.com/office/drawing/2014/main" id="{00000000-0008-0000-0300-000088000000}"/>
              </a:ext>
            </a:extLst>
          </xdr:cNvPr>
          <xdr:cNvCxnSpPr>
            <a:stCxn id="135" idx="1"/>
            <a:endCxn id="153" idx="3"/>
          </xdr:cNvCxnSpPr>
        </xdr:nvCxnSpPr>
        <xdr:spPr>
          <a:xfrm flipH="1">
            <a:off x="26469330" y="6024676"/>
            <a:ext cx="850990" cy="3032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424328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a:t>
            </a:r>
            <a:endParaRPr kumimoji="1" lang="ja-JP" altLang="en-US" sz="1100"/>
          </a:p>
        </xdr:txBody>
      </xdr:sp>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4840064"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2-1</a:t>
            </a:r>
            <a:endParaRPr kumimoji="1" lang="ja-JP" altLang="en-US" sz="1100"/>
          </a:p>
        </xdr:txBody>
      </xdr:sp>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5467499"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3-1</a:t>
            </a:r>
            <a:endParaRPr kumimoji="1" lang="ja-JP" altLang="en-US" sz="1100"/>
          </a:p>
        </xdr:txBody>
      </xdr:sp>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609931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4-1</a:t>
            </a:r>
            <a:endParaRPr kumimoji="1" lang="ja-JP" altLang="en-US" sz="1100"/>
          </a:p>
        </xdr:txBody>
      </xdr:sp>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670804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5-1</a:t>
            </a:r>
            <a:endParaRPr kumimoji="1" lang="ja-JP" altLang="en-US" sz="1100"/>
          </a:p>
        </xdr:txBody>
      </xdr:sp>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49432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6-1</a:t>
            </a:r>
            <a:endParaRPr kumimoji="1" lang="ja-JP" altLang="en-US" sz="1100"/>
          </a:p>
        </xdr:txBody>
      </xdr:sp>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827941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7-1</a:t>
            </a:r>
            <a:endParaRPr kumimoji="1" lang="ja-JP" altLang="en-US" sz="1100"/>
          </a:p>
        </xdr:txBody>
      </xdr:sp>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051367"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8-1</a:t>
            </a:r>
            <a:endParaRPr kumimoji="1" lang="ja-JP" altLang="en-US" sz="1100"/>
          </a:p>
        </xdr:txBody>
      </xdr:sp>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818941"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9-1</a:t>
            </a:r>
            <a:endParaRPr kumimoji="1" lang="ja-JP" altLang="en-US" sz="1100"/>
          </a:p>
        </xdr:txBody>
      </xdr:sp>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0582137" y="6201873"/>
            <a:ext cx="464816"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10-1</a:t>
            </a:r>
            <a:endParaRPr kumimoji="1" lang="ja-JP" altLang="en-US" sz="1100"/>
          </a:p>
        </xdr:txBody>
      </xdr:sp>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368422"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11-1</a:t>
            </a:r>
            <a:endParaRPr kumimoji="1" lang="ja-JP" altLang="en-US" sz="1100"/>
          </a:p>
        </xdr:txBody>
      </xdr:sp>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2140371"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12-1</a:t>
            </a:r>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2921082"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13-1</a:t>
            </a:r>
            <a:endParaRPr kumimoji="1" lang="ja-JP" altLang="en-US" sz="1100"/>
          </a:p>
        </xdr:txBody>
      </xdr:sp>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370179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14-1</a:t>
            </a:r>
            <a:endParaRPr kumimoji="1" lang="ja-JP" altLang="en-US" sz="1100"/>
          </a:p>
        </xdr:txBody>
      </xdr:sp>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4460607" y="6201873"/>
            <a:ext cx="464814"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15-1</a:t>
            </a:r>
            <a:endParaRPr kumimoji="1" lang="ja-JP" altLang="en-US" sz="1100"/>
          </a:p>
        </xdr:txBody>
      </xdr:sp>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24132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16-1</a:t>
            </a:r>
            <a:endParaRPr kumimoji="1" lang="ja-JP" altLang="en-US" sz="1100"/>
          </a:p>
        </xdr:txBody>
      </xdr:sp>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6001330"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17-1</a:t>
            </a:r>
            <a:endParaRPr kumimoji="1" lang="ja-JP" altLang="en-US" sz="1100"/>
          </a:p>
        </xdr:txBody>
      </xdr:sp>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4846414"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2-3</a:t>
            </a:r>
            <a:endParaRPr kumimoji="1" lang="ja-JP" altLang="en-US" sz="1100"/>
          </a:p>
        </xdr:txBody>
      </xdr:sp>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5465091"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3-3</a:t>
            </a:r>
            <a:endParaRPr kumimoji="1" lang="ja-JP" altLang="en-US" sz="1100"/>
          </a:p>
        </xdr:txBody>
      </xdr:sp>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6105667"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4-3</a:t>
            </a:r>
            <a:endParaRPr kumimoji="1" lang="ja-JP" altLang="en-US" sz="1100"/>
          </a:p>
        </xdr:txBody>
      </xdr:sp>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6705633" y="483240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5-3</a:t>
            </a:r>
            <a:endParaRPr kumimoji="1" lang="ja-JP" altLang="en-US" sz="1100"/>
          </a:p>
        </xdr:txBody>
      </xdr:sp>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4846414"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2-6</a:t>
            </a:r>
            <a:endParaRPr kumimoji="1" lang="ja-JP" altLang="en-US" sz="1100"/>
          </a:p>
        </xdr:txBody>
      </xdr:sp>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5469471"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3-6</a:t>
            </a:r>
            <a:endParaRPr kumimoji="1" lang="ja-JP" altLang="en-US" sz="1100"/>
          </a:p>
        </xdr:txBody>
      </xdr:sp>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6105666"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4-6</a:t>
            </a:r>
            <a:endParaRPr kumimoji="1" lang="ja-JP" altLang="en-US" sz="1100"/>
          </a:p>
        </xdr:txBody>
      </xdr:sp>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6710011" y="3257644"/>
            <a:ext cx="464815"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5-6</a:t>
            </a:r>
            <a:endParaRPr kumimoji="1" lang="ja-JP" altLang="en-US" sz="1100"/>
          </a:p>
        </xdr:txBody>
      </xdr:sp>
    </xdr:grpSp>
    <xdr:clientData/>
  </xdr:absoluteAnchor>
</xdr:wsDr>
</file>

<file path=xl/drawings/drawing4.xml><?xml version="1.0" encoding="utf-8"?>
<xdr:wsDr xmlns:xdr="http://schemas.openxmlformats.org/drawingml/2006/spreadsheetDrawing" xmlns:a="http://schemas.openxmlformats.org/drawingml/2006/main">
  <xdr:twoCellAnchor editAs="absolute">
    <xdr:from>
      <xdr:col>4</xdr:col>
      <xdr:colOff>46184</xdr:colOff>
      <xdr:row>0</xdr:row>
      <xdr:rowOff>519546</xdr:rowOff>
    </xdr:from>
    <xdr:to>
      <xdr:col>22</xdr:col>
      <xdr:colOff>277279</xdr:colOff>
      <xdr:row>9</xdr:row>
      <xdr:rowOff>130598</xdr:rowOff>
    </xdr:to>
    <xdr:pic>
      <xdr:nvPicPr>
        <xdr:cNvPr id="162" name="図 161">
          <a:extLst>
            <a:ext uri="{FF2B5EF4-FFF2-40B4-BE49-F238E27FC236}">
              <a16:creationId xmlns:a16="http://schemas.microsoft.com/office/drawing/2014/main" id="{00000000-0008-0000-0400-0000A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t="10313" b="6248"/>
        <a:stretch/>
      </xdr:blipFill>
      <xdr:spPr>
        <a:xfrm>
          <a:off x="715820" y="519546"/>
          <a:ext cx="13577641" cy="5649325"/>
        </a:xfrm>
        <a:prstGeom prst="rect">
          <a:avLst/>
        </a:prstGeom>
      </xdr:spPr>
    </xdr:pic>
    <xdr:clientData/>
  </xdr:twoCellAnchor>
  <xdr:absoluteAnchor>
    <xdr:pos x="0" y="0"/>
    <xdr:ext cx="2725042" cy="78984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0"/>
          <a:ext cx="2725042" cy="789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3F</a:t>
          </a:r>
          <a:r>
            <a:rPr kumimoji="1" lang="ja-JP" altLang="en-US" sz="3200"/>
            <a:t>レイアウト</a:t>
          </a:r>
        </a:p>
      </xdr:txBody>
    </xdr:sp>
    <xdr:clientData/>
  </xdr:absoluteAnchor>
  <xdr:absoluteAnchor>
    <xdr:pos x="3331411" y="492513"/>
    <xdr:ext cx="1712792" cy="921441"/>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00000"/>
                  </a14:imgEffect>
                  <a14:imgEffect>
                    <a14:brightnessContrast contrast="100000"/>
                  </a14:imgEffect>
                </a14:imgLayer>
              </a14:imgProps>
            </a:ext>
            <a:ext uri="{28A0092B-C50C-407E-A947-70E740481C1C}">
              <a14:useLocalDpi xmlns:a14="http://schemas.microsoft.com/office/drawing/2010/main" val="0"/>
            </a:ext>
          </a:extLst>
        </a:blip>
        <a:stretch>
          <a:fillRect/>
        </a:stretch>
      </xdr:blipFill>
      <xdr:spPr>
        <a:xfrm>
          <a:off x="3331411" y="492513"/>
          <a:ext cx="1712792" cy="921441"/>
        </a:xfrm>
        <a:prstGeom prst="rect">
          <a:avLst/>
        </a:prstGeom>
      </xdr:spPr>
    </xdr:pic>
    <xdr:clientData/>
  </xdr:absoluteAnchor>
  <xdr:absoluteAnchor>
    <xdr:pos x="775344" y="463555"/>
    <xdr:ext cx="14745820" cy="6349060"/>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775344" y="463555"/>
          <a:ext cx="14745820" cy="6349060"/>
          <a:chOff x="13683880" y="1096819"/>
          <a:chExt cx="14698892" cy="6213246"/>
        </a:xfrm>
      </xdr:grpSpPr>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V="1">
            <a:off x="19328071" y="1312688"/>
            <a:ext cx="8154966" cy="214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13799241" y="2609011"/>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13799241" y="3381498"/>
            <a:ext cx="1363078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13798058" y="5822713"/>
            <a:ext cx="1363315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14475664"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1507744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1569784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16336848"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16938633" y="2234680"/>
            <a:ext cx="0" cy="46410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17726511"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8510673"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9279016" y="2239117"/>
            <a:ext cx="0" cy="463663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004820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20808947" y="1154109"/>
            <a:ext cx="0" cy="57216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21596830" y="1167774"/>
            <a:ext cx="0" cy="570798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22371686"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23153055"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23934427" y="1215603"/>
            <a:ext cx="0" cy="566015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24688792"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25470867" y="1229268"/>
            <a:ext cx="0" cy="5646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26239209" y="1236101"/>
            <a:ext cx="0" cy="56396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flipV="1">
            <a:off x="14018694" y="4958928"/>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424466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a:t>
            </a: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4854644"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2-2</a:t>
            </a:r>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244665" y="4829931"/>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a:t>
            </a:r>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4244665" y="3245298"/>
            <a:ext cx="468000" cy="2567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1-6</a:t>
            </a:r>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424466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a:t>
            </a:r>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5465221"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3-2</a:t>
            </a:r>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6117180"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4-2</a:t>
            </a: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6719166" y="5699969"/>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5-2</a:t>
            </a: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749959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6-2</a:t>
            </a:r>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8287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7-2</a:t>
            </a: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19048053"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8-2</a:t>
            </a:r>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9825844"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9-2</a:t>
            </a:r>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20586040"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10-2</a:t>
            </a:r>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1367823"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11-2</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22146305"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12-2</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22932328"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13-2</a:t>
            </a:r>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23711459"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14-2</a:t>
            </a:r>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4466008" y="5699969"/>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15-2</a:t>
            </a:r>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245085" y="5699969"/>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16-2</a:t>
            </a:r>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6013677" y="5699969"/>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17-2</a:t>
            </a:r>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1749959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6-6</a:t>
            </a:r>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18287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7-6</a:t>
            </a:r>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19048053"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8-6</a:t>
            </a: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19825844"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9-6</a:t>
            </a:r>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0586040"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10-6</a:t>
            </a:r>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1367823"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11-6</a:t>
            </a:r>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2146305"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12-6</a:t>
            </a:r>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2932328"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13-6</a:t>
            </a:r>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3711459"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14-6</a:t>
            </a:r>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466008" y="3247623"/>
            <a:ext cx="45934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15-6</a:t>
            </a: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245085" y="3247623"/>
            <a:ext cx="459341"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16-6</a:t>
            </a: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6013677" y="3247623"/>
            <a:ext cx="468000" cy="25206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17-6</a:t>
            </a:r>
            <a:endParaRPr kumimoji="1" lang="ja-JP" altLang="en-US" sz="1100"/>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4854644"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2-7</a:t>
            </a:r>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15465221"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3-7</a:t>
            </a:r>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16117180"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4-7</a:t>
            </a:r>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16719166" y="2481858"/>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5-7</a:t>
            </a:r>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1749959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6-7</a:t>
            </a:r>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8287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7-7</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19048053"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8-7</a:t>
            </a:r>
            <a:endParaRPr kumimoji="1" lang="ja-JP" altLang="en-US" sz="1100"/>
          </a:p>
        </xdr:txBody>
      </xdr:sp>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9825844"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9-7</a:t>
            </a:r>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20586040"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10-7</a:t>
            </a:r>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21367823"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11-7</a:t>
            </a:r>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2146305"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12-7</a:t>
            </a:r>
            <a:endParaRPr kumimoji="1" lang="ja-JP" altLang="en-US" sz="1100"/>
          </a:p>
        </xdr:txBody>
      </xdr:sp>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2932328"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13-7</a:t>
            </a:r>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3711459"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14-7</a:t>
            </a:r>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4466008" y="2481858"/>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15-7</a:t>
            </a:r>
            <a:endParaRPr kumimoji="1" lang="ja-JP" altLang="en-US" sz="1100"/>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245085" y="2481858"/>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16-7</a:t>
            </a:r>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6013677" y="2481858"/>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17-7</a:t>
            </a:r>
            <a:endParaRPr kumimoji="1" lang="ja-JP" altLang="en-US" sz="1100"/>
          </a:p>
        </xdr:txBody>
      </xdr:sp>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9825844"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9-8</a:t>
            </a:r>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20586040"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10-8</a:t>
            </a:r>
            <a:endParaRPr kumimoji="1" lang="ja-JP" altLang="en-US" sz="1100"/>
          </a:p>
        </xdr:txBody>
      </xdr:sp>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1367823"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11-8</a:t>
            </a:r>
            <a:endParaRPr kumimoji="1" lang="ja-JP" altLang="en-US" sz="1100"/>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2146305"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12-8</a:t>
            </a:r>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2932328"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13-8</a:t>
            </a:r>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3711459"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14-8</a:t>
            </a:r>
            <a:endParaRPr kumimoji="1" lang="ja-JP" altLang="en-US" sz="1100"/>
          </a:p>
        </xdr:txBody>
      </xdr:sp>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4466008" y="1196752"/>
            <a:ext cx="45934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15-8</a:t>
            </a:r>
            <a:endParaRPr kumimoji="1" lang="ja-JP" altLang="en-US" sz="1100"/>
          </a:p>
        </xdr:txBody>
      </xdr:sp>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5245085" y="1196752"/>
            <a:ext cx="459341"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16-8</a:t>
            </a:r>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013677" y="119675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17-8</a:t>
            </a:r>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3745461" y="5560477"/>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2</a:t>
            </a:r>
            <a:endParaRPr kumimoji="1" lang="ja-JP" altLang="en-US" sz="2400"/>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3745461" y="4735082"/>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3</a:t>
            </a:r>
            <a:endParaRPr kumimoji="1" lang="ja-JP" altLang="en-US" sz="2400"/>
          </a:p>
        </xdr:txBody>
      </xdr:sp>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3745461" y="3098742"/>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6</a:t>
            </a:r>
            <a:endParaRPr kumimoji="1" lang="ja-JP" altLang="en-US" sz="2400"/>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9283390" y="1096819"/>
            <a:ext cx="258586"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8</a:t>
            </a:r>
            <a:endParaRPr kumimoji="1" lang="ja-JP" altLang="en-US" sz="2400"/>
          </a:p>
        </xdr:txBody>
      </xdr:sp>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425967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a:t>
            </a:r>
          </a:p>
        </xdr:txBody>
      </xdr:sp>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4890432"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2</a:t>
            </a:r>
            <a:endParaRPr kumimoji="1" lang="ja-JP" altLang="en-US" sz="3200"/>
          </a:p>
        </xdr:txBody>
      </xdr:sp>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549236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3</a:t>
            </a:r>
            <a:endParaRPr kumimoji="1" lang="ja-JP" altLang="en-US" sz="3200"/>
          </a:p>
        </xdr:txBody>
      </xdr:sp>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154603"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4</a:t>
            </a:r>
            <a:endParaRPr kumimoji="1" lang="ja-JP" altLang="en-US" sz="3200"/>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674520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5</a:t>
            </a:r>
            <a:endParaRPr kumimoji="1" lang="ja-JP" altLang="en-US" sz="3200"/>
          </a:p>
        </xdr:txBody>
      </xdr:sp>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7545541"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6</a:t>
            </a:r>
            <a:endParaRPr kumimoji="1" lang="ja-JP" altLang="en-US" sz="3200"/>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8320848" y="6738758"/>
            <a:ext cx="37706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7</a:t>
            </a:r>
            <a:endParaRPr kumimoji="1" lang="ja-JP" altLang="en-US" sz="3200"/>
          </a:p>
        </xdr:txBody>
      </xdr:sp>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9081148"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8</a:t>
            </a:r>
            <a:endParaRPr kumimoji="1" lang="ja-JP" altLang="en-US" sz="3200"/>
          </a:p>
        </xdr:txBody>
      </xdr:sp>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9914496" y="6738758"/>
            <a:ext cx="37774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9</a:t>
            </a:r>
            <a:endParaRPr kumimoji="1" lang="ja-JP" altLang="en-US" sz="3200"/>
          </a:p>
        </xdr:txBody>
      </xdr:sp>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2064078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10</a:t>
            </a:r>
            <a:endParaRPr kumimoji="1" lang="ja-JP" altLang="en-US" sz="3200"/>
          </a:p>
        </xdr:txBody>
      </xdr:sp>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21423924"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11</a:t>
            </a:r>
            <a:endParaRPr kumimoji="1" lang="ja-JP" altLang="en-US" sz="3200"/>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22208456" y="6738758"/>
            <a:ext cx="57680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12</a:t>
            </a:r>
            <a:endParaRPr kumimoji="1" lang="ja-JP" altLang="en-US" sz="3200"/>
          </a:p>
        </xdr:txBody>
      </xdr:sp>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22894603" y="6738758"/>
            <a:ext cx="577487"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13</a:t>
            </a:r>
            <a:endParaRPr kumimoji="1" lang="ja-JP" altLang="en-US" sz="3200"/>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2373130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14</a:t>
            </a:r>
            <a:endParaRPr kumimoji="1" lang="ja-JP" altLang="en-US" sz="3200"/>
          </a:p>
        </xdr:txBody>
      </xdr:sp>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24484197" y="6738758"/>
            <a:ext cx="577485"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15</a:t>
            </a:r>
            <a:endParaRPr kumimoji="1" lang="ja-JP" altLang="en-US" sz="3200"/>
          </a:p>
        </xdr:txBody>
      </xdr:sp>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25293279"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16</a:t>
            </a:r>
            <a:endParaRPr kumimoji="1" lang="ja-JP" altLang="en-US" sz="3200"/>
          </a:p>
        </xdr:txBody>
      </xdr:sp>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26038562" y="6738758"/>
            <a:ext cx="577486" cy="571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17</a:t>
            </a:r>
            <a:endParaRPr kumimoji="1" lang="ja-JP" altLang="en-US" sz="3200"/>
          </a:p>
        </xdr:txBody>
      </xdr:sp>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3683880" y="6027212"/>
            <a:ext cx="408749" cy="5879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1</a:t>
            </a:r>
            <a:endParaRPr kumimoji="1" lang="ja-JP" altLang="en-US" sz="2400"/>
          </a:p>
        </xdr:txBody>
      </xdr:sp>
      <xdr:cxnSp macro="">
        <xdr:nvCxnSpPr>
          <xdr:cNvPr id="107" name="直線矢印コネクタ 106">
            <a:extLst>
              <a:ext uri="{FF2B5EF4-FFF2-40B4-BE49-F238E27FC236}">
                <a16:creationId xmlns:a16="http://schemas.microsoft.com/office/drawing/2014/main" id="{00000000-0008-0000-0400-00006B000000}"/>
              </a:ext>
            </a:extLst>
          </xdr:cNvPr>
          <xdr:cNvCxnSpPr>
            <a:stCxn id="108" idx="1"/>
          </xdr:cNvCxnSpPr>
        </xdr:nvCxnSpPr>
        <xdr:spPr>
          <a:xfrm flipH="1">
            <a:off x="26474786" y="5320404"/>
            <a:ext cx="810897" cy="469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27285683" y="5160167"/>
            <a:ext cx="670483" cy="32047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実柱</a:t>
            </a:r>
            <a:r>
              <a:rPr kumimoji="1" lang="en-US" altLang="ja-JP" sz="1100"/>
              <a:t>NO</a:t>
            </a:r>
            <a:endParaRPr kumimoji="1" lang="ja-JP" altLang="en-US" sz="1100"/>
          </a:p>
        </xdr:txBody>
      </xdr:sp>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4075837" y="6331905"/>
            <a:ext cx="133860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4031590" y="4627080"/>
            <a:ext cx="1363368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3736038" y="4371234"/>
            <a:ext cx="304433" cy="475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4</a:t>
            </a:r>
          </a:p>
        </xdr:txBody>
      </xdr:sp>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749959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6-4</a:t>
            </a:r>
            <a:endParaRPr kumimoji="1" lang="ja-JP" altLang="en-US" sz="1100"/>
          </a:p>
        </xdr:txBody>
      </xdr:sp>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8287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7-4</a:t>
            </a:r>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9825844"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9-4</a:t>
            </a:r>
            <a:endParaRPr kumimoji="1" lang="ja-JP" altLang="en-US" sz="1100"/>
          </a:p>
        </xdr:txBody>
      </xdr:sp>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9048053"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8-4</a:t>
            </a:r>
            <a:endParaRPr kumimoji="1" lang="ja-JP" altLang="en-US" sz="1100"/>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20586040"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10-4</a:t>
            </a:r>
            <a:endParaRPr kumimoji="1" lang="ja-JP" altLang="en-US" sz="1100"/>
          </a:p>
        </xdr:txBody>
      </xdr:sp>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22146305"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12-4</a:t>
            </a:r>
            <a:endParaRPr kumimoji="1" lang="ja-JP" altLang="en-US" sz="1100"/>
          </a:p>
        </xdr:txBody>
      </xdr:sp>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21367823"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11-4</a:t>
            </a:r>
            <a:endParaRPr kumimoji="1" lang="ja-JP" altLang="en-US" sz="1100"/>
          </a:p>
        </xdr:txBody>
      </xdr:sp>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24466008" y="4505005"/>
            <a:ext cx="45934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15-4</a:t>
            </a:r>
            <a:endParaRPr kumimoji="1" lang="ja-JP" altLang="en-US" sz="1100"/>
          </a:p>
        </xdr:txBody>
      </xdr:sp>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23711459"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14-4</a:t>
            </a:r>
            <a:endParaRPr kumimoji="1" lang="ja-JP" altLang="en-US" sz="1100"/>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22932328"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13-4</a:t>
            </a:r>
            <a:endParaRPr kumimoji="1" lang="ja-JP" altLang="en-US" sz="1100"/>
          </a:p>
        </xdr:txBody>
      </xdr:sp>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26013677" y="4505005"/>
            <a:ext cx="468000"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17-4</a:t>
            </a:r>
            <a:endParaRPr kumimoji="1" lang="ja-JP" altLang="en-US" sz="1100"/>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25245085" y="4505005"/>
            <a:ext cx="459341" cy="24272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16-4</a:t>
            </a:r>
            <a:endParaRPr kumimoji="1" lang="ja-JP" altLang="en-US" sz="1100"/>
          </a:p>
        </xdr:txBody>
      </xdr:sp>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056756" y="4044834"/>
            <a:ext cx="3682186" cy="95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4244665"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a:t>
            </a:r>
            <a:endParaRPr kumimoji="1" lang="ja-JP" altLang="en-US" sz="1100"/>
          </a:p>
        </xdr:txBody>
      </xdr:sp>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4854644" y="3945292"/>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2-5</a:t>
            </a:r>
            <a:endParaRPr kumimoji="1" lang="ja-JP" altLang="en-US" sz="1100"/>
          </a:p>
        </xdr:txBody>
      </xdr:sp>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465221"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3-5</a:t>
            </a:r>
            <a:endParaRPr kumimoji="1" lang="ja-JP" altLang="en-US" sz="1100"/>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6117180" y="3930350"/>
            <a:ext cx="468000"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4-5</a:t>
            </a:r>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6719166" y="3937821"/>
            <a:ext cx="468679" cy="25206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5-5</a:t>
            </a:r>
            <a:endParaRPr kumimoji="1" lang="ja-JP" altLang="en-US" sz="1100"/>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745461" y="3763780"/>
            <a:ext cx="285588" cy="4653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5</a:t>
            </a:r>
            <a:endParaRPr kumimoji="1" lang="ja-JP" altLang="en-US" sz="2400"/>
          </a:p>
        </xdr:txBody>
      </xdr:sp>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745461" y="2367796"/>
            <a:ext cx="285588" cy="465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7</a:t>
            </a:r>
            <a:endParaRPr kumimoji="1" lang="ja-JP" altLang="en-US" sz="2400"/>
          </a:p>
        </xdr:txBody>
      </xdr:sp>
      <xdr:sp macro="" textlink="">
        <xdr:nvSpPr>
          <xdr:cNvPr id="132" name="正方形/長方形 131">
            <a:extLst>
              <a:ext uri="{FF2B5EF4-FFF2-40B4-BE49-F238E27FC236}">
                <a16:creationId xmlns:a16="http://schemas.microsoft.com/office/drawing/2014/main" id="{00000000-0008-0000-0400-000084000000}"/>
              </a:ext>
            </a:extLst>
          </xdr:cNvPr>
          <xdr:cNvSpPr/>
        </xdr:nvSpPr>
        <xdr:spPr>
          <a:xfrm>
            <a:off x="14143938" y="6834877"/>
            <a:ext cx="14238834" cy="442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27600970" y="6825324"/>
            <a:ext cx="572465" cy="452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X</a:t>
            </a:r>
            <a:r>
              <a:rPr kumimoji="1" lang="ja-JP" altLang="en-US" sz="2000"/>
              <a:t>軸</a:t>
            </a:r>
          </a:p>
        </xdr:txBody>
      </xdr:sp>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715073" y="1805761"/>
            <a:ext cx="572465" cy="45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Y</a:t>
            </a:r>
            <a:r>
              <a:rPr kumimoji="1" lang="ja-JP" altLang="en-US" sz="2000"/>
              <a:t>軸</a:t>
            </a:r>
          </a:p>
        </xdr:txBody>
      </xdr:sp>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27320320" y="5875985"/>
            <a:ext cx="832120" cy="2973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仮想柱</a:t>
            </a:r>
            <a:r>
              <a:rPr kumimoji="1" lang="en-US" altLang="ja-JP" sz="1100"/>
              <a:t>NO</a:t>
            </a:r>
            <a:endParaRPr kumimoji="1" lang="ja-JP" altLang="en-US" sz="1100"/>
          </a:p>
        </xdr:txBody>
      </xdr:sp>
      <xdr:cxnSp macro="">
        <xdr:nvCxnSpPr>
          <xdr:cNvPr id="136" name="直線矢印コネクタ 135">
            <a:extLst>
              <a:ext uri="{FF2B5EF4-FFF2-40B4-BE49-F238E27FC236}">
                <a16:creationId xmlns:a16="http://schemas.microsoft.com/office/drawing/2014/main" id="{00000000-0008-0000-0400-000088000000}"/>
              </a:ext>
            </a:extLst>
          </xdr:cNvPr>
          <xdr:cNvCxnSpPr>
            <a:stCxn id="135" idx="1"/>
            <a:endCxn id="153" idx="3"/>
          </xdr:cNvCxnSpPr>
        </xdr:nvCxnSpPr>
        <xdr:spPr>
          <a:xfrm flipH="1">
            <a:off x="26469330" y="6024676"/>
            <a:ext cx="850990" cy="3032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24328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a:t>
            </a:r>
            <a:endParaRPr kumimoji="1" lang="ja-JP" altLang="en-US" sz="1100"/>
          </a:p>
        </xdr:txBody>
      </xdr:sp>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840064"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2-1</a:t>
            </a:r>
            <a:endParaRPr kumimoji="1" lang="ja-JP" altLang="en-US" sz="1100"/>
          </a:p>
        </xdr:txBody>
      </xdr:sp>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67499"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3-1</a:t>
            </a:r>
            <a:endParaRPr kumimoji="1" lang="ja-JP" altLang="en-US" sz="1100"/>
          </a:p>
        </xdr:txBody>
      </xdr:sp>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09931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4-1</a:t>
            </a:r>
            <a:endParaRPr kumimoji="1" lang="ja-JP" altLang="en-US" sz="1100"/>
          </a:p>
        </xdr:txBody>
      </xdr:sp>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70804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5-1</a:t>
            </a:r>
            <a:endParaRPr kumimoji="1" lang="ja-JP" altLang="en-US" sz="1100"/>
          </a:p>
        </xdr:txBody>
      </xdr:sp>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7494323"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6-1</a:t>
            </a:r>
            <a:endParaRPr kumimoji="1" lang="ja-JP" altLang="en-US" sz="1100"/>
          </a:p>
        </xdr:txBody>
      </xdr:sp>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827941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7-1</a:t>
            </a:r>
            <a:endParaRPr kumimoji="1" lang="ja-JP" altLang="en-US" sz="1100"/>
          </a:p>
        </xdr:txBody>
      </xdr:sp>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9051367"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8-1</a:t>
            </a:r>
            <a:endParaRPr kumimoji="1" lang="ja-JP" altLang="en-US" sz="1100"/>
          </a:p>
        </xdr:txBody>
      </xdr:sp>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9818941"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9-1</a:t>
            </a:r>
            <a:endParaRPr kumimoji="1" lang="ja-JP" altLang="en-US" sz="1100"/>
          </a:p>
        </xdr:txBody>
      </xdr:sp>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20582137" y="6201873"/>
            <a:ext cx="464816"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10-1</a:t>
            </a:r>
            <a:endParaRPr kumimoji="1" lang="ja-JP" altLang="en-US" sz="1100"/>
          </a:p>
        </xdr:txBody>
      </xdr:sp>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21368422"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11-1</a:t>
            </a:r>
            <a:endParaRPr kumimoji="1" lang="ja-JP" altLang="en-US" sz="1100"/>
          </a:p>
        </xdr:txBody>
      </xdr:sp>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22140371"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12-1</a:t>
            </a:r>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22921082"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13-1</a:t>
            </a:r>
            <a:endParaRPr kumimoji="1" lang="ja-JP" altLang="en-US" sz="1100"/>
          </a:p>
        </xdr:txBody>
      </xdr:sp>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23701793"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14-1</a:t>
            </a:r>
            <a:endParaRPr kumimoji="1" lang="ja-JP" altLang="en-US" sz="1100"/>
          </a:p>
        </xdr:txBody>
      </xdr:sp>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24460607" y="6201873"/>
            <a:ext cx="464814"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15-1</a:t>
            </a:r>
            <a:endParaRPr kumimoji="1" lang="ja-JP" altLang="en-US" sz="1100"/>
          </a:p>
        </xdr:txBody>
      </xdr:sp>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25241320" y="620187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16-1</a:t>
            </a:r>
            <a:endParaRPr kumimoji="1" lang="ja-JP" altLang="en-US" sz="1100"/>
          </a:p>
        </xdr:txBody>
      </xdr:sp>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26001330" y="620187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17-1</a:t>
            </a:r>
            <a:endParaRPr kumimoji="1" lang="ja-JP" altLang="en-US" sz="1100"/>
          </a:p>
        </xdr:txBody>
      </xdr:sp>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4846414"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2-3</a:t>
            </a:r>
            <a:endParaRPr kumimoji="1" lang="ja-JP" altLang="en-US" sz="1100"/>
          </a:p>
        </xdr:txBody>
      </xdr:sp>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465091"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3-3</a:t>
            </a:r>
            <a:endParaRPr kumimoji="1" lang="ja-JP" altLang="en-US" sz="1100"/>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6105667" y="4832403"/>
            <a:ext cx="468000"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4-3</a:t>
            </a:r>
            <a:endParaRPr kumimoji="1" lang="ja-JP" altLang="en-US" sz="1100"/>
          </a:p>
        </xdr:txBody>
      </xdr:sp>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6705633" y="4832403"/>
            <a:ext cx="464815" cy="2520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5-3</a:t>
            </a:r>
            <a:endParaRPr kumimoji="1" lang="ja-JP" altLang="en-US" sz="1100"/>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4846414"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2-6</a:t>
            </a:r>
            <a:endParaRPr kumimoji="1" lang="ja-JP" altLang="en-US" sz="1100"/>
          </a:p>
        </xdr:txBody>
      </xdr:sp>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5469471"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3-6</a:t>
            </a:r>
            <a:endParaRPr kumimoji="1" lang="ja-JP" altLang="en-US" sz="1100"/>
          </a:p>
        </xdr:txBody>
      </xdr:sp>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16105666" y="3257644"/>
            <a:ext cx="468000"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4-6</a:t>
            </a:r>
            <a:endParaRPr kumimoji="1" lang="ja-JP" altLang="en-US" sz="1100"/>
          </a:p>
        </xdr:txBody>
      </xdr:sp>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6710011" y="3257644"/>
            <a:ext cx="464815" cy="2520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5-6</a:t>
            </a:r>
            <a:endParaRPr kumimoji="1" lang="ja-JP" altLang="en-US" sz="1100"/>
          </a:p>
        </xdr:txBody>
      </xdr:sp>
    </xdr:grpSp>
    <xdr:clientData/>
  </xdr:absoluteAnchor>
</xdr:wsDr>
</file>

<file path=xl/drawings/drawing5.xml><?xml version="1.0" encoding="utf-8"?>
<xdr:wsDr xmlns:xdr="http://schemas.openxmlformats.org/drawingml/2006/spreadsheetDrawing" xmlns:a="http://schemas.openxmlformats.org/drawingml/2006/main">
  <xdr:twoCellAnchor editAs="oneCell">
    <xdr:from>
      <xdr:col>4</xdr:col>
      <xdr:colOff>762000</xdr:colOff>
      <xdr:row>0</xdr:row>
      <xdr:rowOff>404091</xdr:rowOff>
    </xdr:from>
    <xdr:to>
      <xdr:col>21</xdr:col>
      <xdr:colOff>219363</xdr:colOff>
      <xdr:row>8</xdr:row>
      <xdr:rowOff>161638</xdr:rowOff>
    </xdr:to>
    <xdr:pic>
      <xdr:nvPicPr>
        <xdr:cNvPr id="162" name="図 16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31636" y="404091"/>
          <a:ext cx="12145818" cy="5564911"/>
        </a:xfrm>
        <a:prstGeom prst="rect">
          <a:avLst/>
        </a:prstGeom>
      </xdr:spPr>
    </xdr:pic>
    <xdr:clientData/>
  </xdr:twoCellAnchor>
  <xdr:absoluteAnchor>
    <xdr:pos x="0" y="0"/>
    <xdr:ext cx="2725042" cy="78984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0"/>
          <a:ext cx="2725042" cy="789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4F</a:t>
          </a:r>
          <a:r>
            <a:rPr kumimoji="1" lang="ja-JP" altLang="en-US" sz="3200"/>
            <a:t>レイアウト</a:t>
          </a:r>
        </a:p>
      </xdr:txBody>
    </xdr:sp>
    <xdr:clientData/>
  </xdr:absoluteAnchor>
  <xdr:absoluteAnchor>
    <xdr:pos x="3331411" y="492513"/>
    <xdr:ext cx="1712792" cy="921441"/>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00000"/>
                  </a14:imgEffect>
                  <a14:imgEffect>
                    <a14:brightnessContrast contrast="100000"/>
                  </a14:imgEffect>
                </a14:imgLayer>
              </a14:imgProps>
            </a:ext>
            <a:ext uri="{28A0092B-C50C-407E-A947-70E740481C1C}">
              <a14:useLocalDpi xmlns:a14="http://schemas.microsoft.com/office/drawing/2010/main" val="0"/>
            </a:ext>
          </a:extLst>
        </a:blip>
        <a:stretch>
          <a:fillRect/>
        </a:stretch>
      </xdr:blipFill>
      <xdr:spPr>
        <a:xfrm>
          <a:off x="3331411" y="492513"/>
          <a:ext cx="1712792" cy="921441"/>
        </a:xfrm>
        <a:prstGeom prst="rect">
          <a:avLst/>
        </a:prstGeom>
      </xdr:spPr>
    </xdr:pic>
    <xdr:clientData/>
  </xdr:absoluteAnchor>
  <xdr:twoCellAnchor>
    <xdr:from>
      <xdr:col>4</xdr:col>
      <xdr:colOff>92363</xdr:colOff>
      <xdr:row>0</xdr:row>
      <xdr:rowOff>588811</xdr:rowOff>
    </xdr:from>
    <xdr:to>
      <xdr:col>24</xdr:col>
      <xdr:colOff>138540</xdr:colOff>
      <xdr:row>12</xdr:row>
      <xdr:rowOff>14939</xdr:rowOff>
    </xdr:to>
    <xdr:grpSp>
      <xdr:nvGrpSpPr>
        <xdr:cNvPr id="163" name="グループ化 162">
          <a:extLst>
            <a:ext uri="{FF2B5EF4-FFF2-40B4-BE49-F238E27FC236}">
              <a16:creationId xmlns:a16="http://schemas.microsoft.com/office/drawing/2014/main" id="{00000000-0008-0000-0500-0000A3000000}"/>
            </a:ext>
          </a:extLst>
        </xdr:cNvPr>
        <xdr:cNvGrpSpPr/>
      </xdr:nvGrpSpPr>
      <xdr:grpSpPr>
        <a:xfrm>
          <a:off x="767772" y="588811"/>
          <a:ext cx="14628092" cy="6197537"/>
          <a:chOff x="37654" y="69284"/>
          <a:chExt cx="14897167" cy="6157128"/>
        </a:xfrm>
      </xdr:grpSpPr>
      <xdr:cxnSp macro="">
        <xdr:nvCxnSpPr>
          <xdr:cNvPr id="164" name="直線コネクタ 163">
            <a:extLst>
              <a:ext uri="{FF2B5EF4-FFF2-40B4-BE49-F238E27FC236}">
                <a16:creationId xmlns:a16="http://schemas.microsoft.com/office/drawing/2014/main" id="{00000000-0008-0000-0500-0000A4000000}"/>
              </a:ext>
            </a:extLst>
          </xdr:cNvPr>
          <xdr:cNvCxnSpPr/>
        </xdr:nvCxnSpPr>
        <xdr:spPr>
          <a:xfrm flipV="1">
            <a:off x="5757980" y="283203"/>
            <a:ext cx="8264969" cy="2121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500-0000A5000000}"/>
              </a:ext>
            </a:extLst>
          </xdr:cNvPr>
          <xdr:cNvCxnSpPr/>
        </xdr:nvCxnSpPr>
        <xdr:spPr>
          <a:xfrm>
            <a:off x="154571" y="1567818"/>
            <a:ext cx="138146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500-0000A6000000}"/>
              </a:ext>
            </a:extLst>
          </xdr:cNvPr>
          <xdr:cNvCxnSpPr/>
        </xdr:nvCxnSpPr>
        <xdr:spPr>
          <a:xfrm>
            <a:off x="154571" y="2333328"/>
            <a:ext cx="138146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500-0000A7000000}"/>
              </a:ext>
            </a:extLst>
          </xdr:cNvPr>
          <xdr:cNvCxnSpPr/>
        </xdr:nvCxnSpPr>
        <xdr:spPr>
          <a:xfrm>
            <a:off x="153372" y="4752494"/>
            <a:ext cx="138170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a:off x="840119"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00000000-0008-0000-0500-0000A9000000}"/>
              </a:ext>
            </a:extLst>
          </xdr:cNvPr>
          <xdr:cNvCxnSpPr/>
        </xdr:nvCxnSpPr>
        <xdr:spPr>
          <a:xfrm>
            <a:off x="1450018"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500-0000AA000000}"/>
              </a:ext>
            </a:extLst>
          </xdr:cNvPr>
          <xdr:cNvCxnSpPr/>
        </xdr:nvCxnSpPr>
        <xdr:spPr>
          <a:xfrm>
            <a:off x="2078784"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500-0000AB000000}"/>
              </a:ext>
            </a:extLst>
          </xdr:cNvPr>
          <xdr:cNvCxnSpPr/>
        </xdr:nvCxnSpPr>
        <xdr:spPr>
          <a:xfrm>
            <a:off x="2726408"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500-0000AC000000}"/>
              </a:ext>
            </a:extLst>
          </xdr:cNvPr>
          <xdr:cNvCxnSpPr/>
        </xdr:nvCxnSpPr>
        <xdr:spPr>
          <a:xfrm>
            <a:off x="3336311" y="1196868"/>
            <a:ext cx="0" cy="459915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500-0000AD000000}"/>
              </a:ext>
            </a:extLst>
          </xdr:cNvPr>
          <xdr:cNvCxnSpPr/>
        </xdr:nvCxnSpPr>
        <xdr:spPr>
          <a:xfrm>
            <a:off x="4134817"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a:extLst>
              <a:ext uri="{FF2B5EF4-FFF2-40B4-BE49-F238E27FC236}">
                <a16:creationId xmlns:a16="http://schemas.microsoft.com/office/drawing/2014/main" id="{00000000-0008-0000-0500-0000AE000000}"/>
              </a:ext>
            </a:extLst>
          </xdr:cNvPr>
          <xdr:cNvCxnSpPr/>
        </xdr:nvCxnSpPr>
        <xdr:spPr>
          <a:xfrm>
            <a:off x="4929556"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500-0000AF000000}"/>
              </a:ext>
            </a:extLst>
          </xdr:cNvPr>
          <xdr:cNvCxnSpPr/>
        </xdr:nvCxnSpPr>
        <xdr:spPr>
          <a:xfrm>
            <a:off x="5708264" y="1201265"/>
            <a:ext cx="0" cy="4594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6487830" y="126057"/>
            <a:ext cx="0" cy="566996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00000000-0008-0000-0500-0000B1000000}"/>
              </a:ext>
            </a:extLst>
          </xdr:cNvPr>
          <xdr:cNvCxnSpPr/>
        </xdr:nvCxnSpPr>
        <xdr:spPr>
          <a:xfrm>
            <a:off x="7258832" y="126057"/>
            <a:ext cx="0" cy="566996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8057343" y="139598"/>
            <a:ext cx="0" cy="56564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500-0000B3000000}"/>
              </a:ext>
            </a:extLst>
          </xdr:cNvPr>
          <xdr:cNvCxnSpPr/>
        </xdr:nvCxnSpPr>
        <xdr:spPr>
          <a:xfrm>
            <a:off x="8842651" y="186995"/>
            <a:ext cx="0" cy="56090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500-0000B4000000}"/>
              </a:ext>
            </a:extLst>
          </xdr:cNvPr>
          <xdr:cNvCxnSpPr/>
        </xdr:nvCxnSpPr>
        <xdr:spPr>
          <a:xfrm>
            <a:off x="9634560" y="186995"/>
            <a:ext cx="0" cy="56090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500-0000B5000000}"/>
              </a:ext>
            </a:extLst>
          </xdr:cNvPr>
          <xdr:cNvCxnSpPr/>
        </xdr:nvCxnSpPr>
        <xdr:spPr>
          <a:xfrm>
            <a:off x="10426472" y="186995"/>
            <a:ext cx="0" cy="56090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500-0000B6000000}"/>
              </a:ext>
            </a:extLst>
          </xdr:cNvPr>
          <xdr:cNvCxnSpPr/>
        </xdr:nvCxnSpPr>
        <xdr:spPr>
          <a:xfrm>
            <a:off x="11191013" y="200537"/>
            <a:ext cx="0" cy="559548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500-0000B7000000}"/>
              </a:ext>
            </a:extLst>
          </xdr:cNvPr>
          <xdr:cNvCxnSpPr/>
        </xdr:nvCxnSpPr>
        <xdr:spPr>
          <a:xfrm>
            <a:off x="11983637" y="200537"/>
            <a:ext cx="0" cy="559548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a:extLst>
              <a:ext uri="{FF2B5EF4-FFF2-40B4-BE49-F238E27FC236}">
                <a16:creationId xmlns:a16="http://schemas.microsoft.com/office/drawing/2014/main" id="{00000000-0008-0000-0500-0000B8000000}"/>
              </a:ext>
            </a:extLst>
          </xdr:cNvPr>
          <xdr:cNvCxnSpPr/>
        </xdr:nvCxnSpPr>
        <xdr:spPr>
          <a:xfrm>
            <a:off x="12762343" y="207308"/>
            <a:ext cx="0" cy="558871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500-0000B9000000}"/>
              </a:ext>
            </a:extLst>
          </xdr:cNvPr>
          <xdr:cNvCxnSpPr/>
        </xdr:nvCxnSpPr>
        <xdr:spPr>
          <a:xfrm flipV="1">
            <a:off x="376985" y="3896510"/>
            <a:ext cx="3731855" cy="946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テキスト ボックス 185">
            <a:extLst>
              <a:ext uri="{FF2B5EF4-FFF2-40B4-BE49-F238E27FC236}">
                <a16:creationId xmlns:a16="http://schemas.microsoft.com/office/drawing/2014/main" id="{00000000-0008-0000-0500-0000BA000000}"/>
              </a:ext>
            </a:extLst>
          </xdr:cNvPr>
          <xdr:cNvSpPr txBox="1"/>
        </xdr:nvSpPr>
        <xdr:spPr>
          <a:xfrm>
            <a:off x="606004"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a:t>
            </a:r>
            <a:endParaRPr kumimoji="1" lang="ja-JP" altLang="en-US" sz="1100"/>
          </a:p>
        </xdr:txBody>
      </xdr:sp>
      <xdr:sp macro="" textlink="">
        <xdr:nvSpPr>
          <xdr:cNvPr id="187" name="テキスト ボックス 186">
            <a:extLst>
              <a:ext uri="{FF2B5EF4-FFF2-40B4-BE49-F238E27FC236}">
                <a16:creationId xmlns:a16="http://schemas.microsoft.com/office/drawing/2014/main" id="{00000000-0008-0000-0500-0000BB000000}"/>
              </a:ext>
            </a:extLst>
          </xdr:cNvPr>
          <xdr:cNvSpPr txBox="1"/>
        </xdr:nvSpPr>
        <xdr:spPr>
          <a:xfrm>
            <a:off x="1224211"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2-2</a:t>
            </a:r>
            <a:endParaRPr kumimoji="1" lang="ja-JP" altLang="en-US" sz="1100"/>
          </a:p>
        </xdr:txBody>
      </xdr:sp>
      <xdr:sp macro="" textlink="">
        <xdr:nvSpPr>
          <xdr:cNvPr id="188" name="テキスト ボックス 187">
            <a:extLst>
              <a:ext uri="{FF2B5EF4-FFF2-40B4-BE49-F238E27FC236}">
                <a16:creationId xmlns:a16="http://schemas.microsoft.com/office/drawing/2014/main" id="{00000000-0008-0000-0500-0000BC000000}"/>
              </a:ext>
            </a:extLst>
          </xdr:cNvPr>
          <xdr:cNvSpPr txBox="1"/>
        </xdr:nvSpPr>
        <xdr:spPr>
          <a:xfrm>
            <a:off x="606004" y="3768679"/>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a:t>
            </a:r>
            <a:endParaRPr kumimoji="1" lang="ja-JP" altLang="en-US" sz="1100"/>
          </a:p>
        </xdr:txBody>
      </xdr:sp>
      <xdr:sp macro="" textlink="">
        <xdr:nvSpPr>
          <xdr:cNvPr id="189" name="テキスト ボックス 188">
            <a:extLst>
              <a:ext uri="{FF2B5EF4-FFF2-40B4-BE49-F238E27FC236}">
                <a16:creationId xmlns:a16="http://schemas.microsoft.com/office/drawing/2014/main" id="{00000000-0008-0000-0500-0000BD000000}"/>
              </a:ext>
            </a:extLst>
          </xdr:cNvPr>
          <xdr:cNvSpPr txBox="1"/>
        </xdr:nvSpPr>
        <xdr:spPr>
          <a:xfrm>
            <a:off x="606004" y="2198358"/>
            <a:ext cx="474313" cy="25439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1-6</a:t>
            </a:r>
            <a:endParaRPr kumimoji="1" lang="ja-JP" altLang="en-US" sz="1100"/>
          </a:p>
        </xdr:txBody>
      </xdr:sp>
      <xdr:sp macro="" textlink="">
        <xdr:nvSpPr>
          <xdr:cNvPr id="190" name="テキスト ボックス 189">
            <a:extLst>
              <a:ext uri="{FF2B5EF4-FFF2-40B4-BE49-F238E27FC236}">
                <a16:creationId xmlns:a16="http://schemas.microsoft.com/office/drawing/2014/main" id="{00000000-0008-0000-0500-0000BE000000}"/>
              </a:ext>
            </a:extLst>
          </xdr:cNvPr>
          <xdr:cNvSpPr txBox="1"/>
        </xdr:nvSpPr>
        <xdr:spPr>
          <a:xfrm>
            <a:off x="606004" y="144181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a:t>
            </a:r>
            <a:endParaRPr kumimoji="1" lang="ja-JP" altLang="en-US" sz="1100"/>
          </a:p>
        </xdr:txBody>
      </xdr:sp>
      <xdr:sp macro="" textlink="">
        <xdr:nvSpPr>
          <xdr:cNvPr id="191" name="テキスト ボックス 190">
            <a:extLst>
              <a:ext uri="{FF2B5EF4-FFF2-40B4-BE49-F238E27FC236}">
                <a16:creationId xmlns:a16="http://schemas.microsoft.com/office/drawing/2014/main" id="{00000000-0008-0000-0500-0000BF000000}"/>
              </a:ext>
            </a:extLst>
          </xdr:cNvPr>
          <xdr:cNvSpPr txBox="1"/>
        </xdr:nvSpPr>
        <xdr:spPr>
          <a:xfrm>
            <a:off x="1843024"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3-2</a:t>
            </a:r>
            <a:endParaRPr kumimoji="1" lang="ja-JP" altLang="en-US" sz="1100"/>
          </a:p>
        </xdr:txBody>
      </xdr:sp>
      <xdr:sp macro="" textlink="">
        <xdr:nvSpPr>
          <xdr:cNvPr id="192" name="テキスト ボックス 191">
            <a:extLst>
              <a:ext uri="{FF2B5EF4-FFF2-40B4-BE49-F238E27FC236}">
                <a16:creationId xmlns:a16="http://schemas.microsoft.com/office/drawing/2014/main" id="{00000000-0008-0000-0500-0000C0000000}"/>
              </a:ext>
            </a:extLst>
          </xdr:cNvPr>
          <xdr:cNvSpPr txBox="1"/>
        </xdr:nvSpPr>
        <xdr:spPr>
          <a:xfrm>
            <a:off x="2503777"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4-2</a:t>
            </a:r>
            <a:endParaRPr kumimoji="1" lang="ja-JP" altLang="en-US" sz="1100"/>
          </a:p>
        </xdr:txBody>
      </xdr:sp>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a:xfrm>
            <a:off x="3113883" y="4630858"/>
            <a:ext cx="475001"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5-2</a:t>
            </a:r>
            <a:endParaRPr kumimoji="1" lang="ja-JP" altLang="en-US" sz="1100"/>
          </a:p>
        </xdr:txBody>
      </xdr:sp>
      <xdr:sp macro="" textlink="">
        <xdr:nvSpPr>
          <xdr:cNvPr id="194" name="テキスト ボックス 193">
            <a:extLst>
              <a:ext uri="{FF2B5EF4-FFF2-40B4-BE49-F238E27FC236}">
                <a16:creationId xmlns:a16="http://schemas.microsoft.com/office/drawing/2014/main" id="{00000000-0008-0000-0500-0000C2000000}"/>
              </a:ext>
            </a:extLst>
          </xdr:cNvPr>
          <xdr:cNvSpPr txBox="1"/>
        </xdr:nvSpPr>
        <xdr:spPr>
          <a:xfrm>
            <a:off x="3904840"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6-2</a:t>
            </a:r>
            <a:endParaRPr kumimoji="1" lang="ja-JP" altLang="en-US" sz="1100"/>
          </a:p>
        </xdr:txBody>
      </xdr:sp>
      <xdr:sp macro="" textlink="">
        <xdr:nvSpPr>
          <xdr:cNvPr id="195" name="テキスト ボックス 194">
            <a:extLst>
              <a:ext uri="{FF2B5EF4-FFF2-40B4-BE49-F238E27FC236}">
                <a16:creationId xmlns:a16="http://schemas.microsoft.com/office/drawing/2014/main" id="{00000000-0008-0000-0500-0000C3000000}"/>
              </a:ext>
            </a:extLst>
          </xdr:cNvPr>
          <xdr:cNvSpPr txBox="1"/>
        </xdr:nvSpPr>
        <xdr:spPr>
          <a:xfrm>
            <a:off x="4703331"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7-2</a:t>
            </a:r>
            <a:endParaRPr kumimoji="1" lang="ja-JP" altLang="en-US" sz="1100"/>
          </a:p>
        </xdr:txBody>
      </xdr:sp>
      <xdr:sp macro="" textlink="">
        <xdr:nvSpPr>
          <xdr:cNvPr id="196" name="テキスト ボックス 195">
            <a:extLst>
              <a:ext uri="{FF2B5EF4-FFF2-40B4-BE49-F238E27FC236}">
                <a16:creationId xmlns:a16="http://schemas.microsoft.com/office/drawing/2014/main" id="{00000000-0008-0000-0500-0000C4000000}"/>
              </a:ext>
            </a:extLst>
          </xdr:cNvPr>
          <xdr:cNvSpPr txBox="1"/>
        </xdr:nvSpPr>
        <xdr:spPr>
          <a:xfrm>
            <a:off x="5474185"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8-2</a:t>
            </a:r>
            <a:endParaRPr kumimoji="1" lang="ja-JP" altLang="en-US" sz="1100"/>
          </a:p>
        </xdr:txBody>
      </xdr:sp>
      <xdr:sp macro="" textlink="">
        <xdr:nvSpPr>
          <xdr:cNvPr id="197" name="テキスト ボックス 196">
            <a:extLst>
              <a:ext uri="{FF2B5EF4-FFF2-40B4-BE49-F238E27FC236}">
                <a16:creationId xmlns:a16="http://schemas.microsoft.com/office/drawing/2014/main" id="{00000000-0008-0000-0500-0000C5000000}"/>
              </a:ext>
            </a:extLst>
          </xdr:cNvPr>
          <xdr:cNvSpPr txBox="1"/>
        </xdr:nvSpPr>
        <xdr:spPr>
          <a:xfrm>
            <a:off x="6262468"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9-2</a:t>
            </a:r>
            <a:endParaRPr kumimoji="1" lang="ja-JP" altLang="en-US" sz="1100"/>
          </a:p>
        </xdr:txBody>
      </xdr:sp>
      <xdr:sp macro="" textlink="">
        <xdr:nvSpPr>
          <xdr:cNvPr id="198" name="テキスト ボックス 197">
            <a:extLst>
              <a:ext uri="{FF2B5EF4-FFF2-40B4-BE49-F238E27FC236}">
                <a16:creationId xmlns:a16="http://schemas.microsoft.com/office/drawing/2014/main" id="{00000000-0008-0000-0500-0000C6000000}"/>
              </a:ext>
            </a:extLst>
          </xdr:cNvPr>
          <xdr:cNvSpPr txBox="1"/>
        </xdr:nvSpPr>
        <xdr:spPr>
          <a:xfrm>
            <a:off x="7032918"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10-2</a:t>
            </a:r>
            <a:endParaRPr kumimoji="1" lang="ja-JP" altLang="en-US" sz="1100"/>
          </a:p>
        </xdr:txBody>
      </xdr:sp>
      <xdr:sp macro="" textlink="">
        <xdr:nvSpPr>
          <xdr:cNvPr id="199" name="テキスト ボックス 198">
            <a:extLst>
              <a:ext uri="{FF2B5EF4-FFF2-40B4-BE49-F238E27FC236}">
                <a16:creationId xmlns:a16="http://schemas.microsoft.com/office/drawing/2014/main" id="{00000000-0008-0000-0500-0000C7000000}"/>
              </a:ext>
            </a:extLst>
          </xdr:cNvPr>
          <xdr:cNvSpPr txBox="1"/>
        </xdr:nvSpPr>
        <xdr:spPr>
          <a:xfrm>
            <a:off x="7825247"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11-2</a:t>
            </a:r>
            <a:endParaRPr kumimoji="1" lang="ja-JP" altLang="en-US" sz="1100"/>
          </a:p>
        </xdr:txBody>
      </xdr:sp>
      <xdr:sp macro="" textlink="">
        <xdr:nvSpPr>
          <xdr:cNvPr id="200" name="テキスト ボックス 199">
            <a:extLst>
              <a:ext uri="{FF2B5EF4-FFF2-40B4-BE49-F238E27FC236}">
                <a16:creationId xmlns:a16="http://schemas.microsoft.com/office/drawing/2014/main" id="{00000000-0008-0000-0500-0000C8000000}"/>
              </a:ext>
            </a:extLst>
          </xdr:cNvPr>
          <xdr:cNvSpPr txBox="1"/>
        </xdr:nvSpPr>
        <xdr:spPr>
          <a:xfrm>
            <a:off x="8614230"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12-2</a:t>
            </a:r>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500-0000C9000000}"/>
              </a:ext>
            </a:extLst>
          </xdr:cNvPr>
          <xdr:cNvSpPr txBox="1"/>
        </xdr:nvSpPr>
        <xdr:spPr>
          <a:xfrm>
            <a:off x="9410855"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13-2</a:t>
            </a:r>
            <a:endParaRPr kumimoji="1" lang="ja-JP" altLang="en-US" sz="1100"/>
          </a:p>
        </xdr:txBody>
      </xdr:sp>
      <xdr:sp macro="" textlink="">
        <xdr:nvSpPr>
          <xdr:cNvPr id="202" name="テキスト ボックス 201">
            <a:extLst>
              <a:ext uri="{FF2B5EF4-FFF2-40B4-BE49-F238E27FC236}">
                <a16:creationId xmlns:a16="http://schemas.microsoft.com/office/drawing/2014/main" id="{00000000-0008-0000-0500-0000CA000000}"/>
              </a:ext>
            </a:extLst>
          </xdr:cNvPr>
          <xdr:cNvSpPr txBox="1"/>
        </xdr:nvSpPr>
        <xdr:spPr>
          <a:xfrm>
            <a:off x="10200496"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14-2</a:t>
            </a:r>
            <a:endParaRPr kumimoji="1" lang="ja-JP" altLang="en-US" sz="1100"/>
          </a:p>
        </xdr:txBody>
      </xdr:sp>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10965223" y="4630858"/>
            <a:ext cx="465536"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15-2</a:t>
            </a:r>
            <a:endParaRPr kumimoji="1" lang="ja-JP" altLang="en-US" sz="1100"/>
          </a:p>
        </xdr:txBody>
      </xdr:sp>
      <xdr:sp macro="" textlink="">
        <xdr:nvSpPr>
          <xdr:cNvPr id="204" name="テキスト ボックス 203">
            <a:extLst>
              <a:ext uri="{FF2B5EF4-FFF2-40B4-BE49-F238E27FC236}">
                <a16:creationId xmlns:a16="http://schemas.microsoft.com/office/drawing/2014/main" id="{00000000-0008-0000-0500-0000CC000000}"/>
              </a:ext>
            </a:extLst>
          </xdr:cNvPr>
          <xdr:cNvSpPr txBox="1"/>
        </xdr:nvSpPr>
        <xdr:spPr>
          <a:xfrm>
            <a:off x="11754809" y="4630858"/>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16-2</a:t>
            </a:r>
            <a:endParaRPr kumimoji="1" lang="ja-JP" altLang="en-US" sz="1100"/>
          </a:p>
        </xdr:txBody>
      </xdr:sp>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12533769" y="4630858"/>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17-2</a:t>
            </a:r>
            <a:endParaRPr kumimoji="1" lang="ja-JP" altLang="en-US" sz="1100"/>
          </a:p>
        </xdr:txBody>
      </xdr:sp>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3904840" y="2200662"/>
            <a:ext cx="474313"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6-6</a:t>
            </a:r>
            <a:endParaRPr kumimoji="1" lang="ja-JP" altLang="en-US" sz="1100"/>
          </a:p>
        </xdr:txBody>
      </xdr:sp>
      <xdr:sp macro="" textlink="">
        <xdr:nvSpPr>
          <xdr:cNvPr id="207" name="テキスト ボックス 206">
            <a:extLst>
              <a:ext uri="{FF2B5EF4-FFF2-40B4-BE49-F238E27FC236}">
                <a16:creationId xmlns:a16="http://schemas.microsoft.com/office/drawing/2014/main" id="{00000000-0008-0000-0500-0000CF000000}"/>
              </a:ext>
            </a:extLst>
          </xdr:cNvPr>
          <xdr:cNvSpPr txBox="1"/>
        </xdr:nvSpPr>
        <xdr:spPr>
          <a:xfrm>
            <a:off x="4703331"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7-6</a:t>
            </a:r>
            <a:endParaRPr kumimoji="1" lang="ja-JP" altLang="en-US" sz="1100"/>
          </a:p>
        </xdr:txBody>
      </xdr:sp>
      <xdr:sp macro="" textlink="">
        <xdr:nvSpPr>
          <xdr:cNvPr id="208" name="テキスト ボックス 207">
            <a:extLst>
              <a:ext uri="{FF2B5EF4-FFF2-40B4-BE49-F238E27FC236}">
                <a16:creationId xmlns:a16="http://schemas.microsoft.com/office/drawing/2014/main" id="{00000000-0008-0000-0500-0000D0000000}"/>
              </a:ext>
            </a:extLst>
          </xdr:cNvPr>
          <xdr:cNvSpPr txBox="1"/>
        </xdr:nvSpPr>
        <xdr:spPr>
          <a:xfrm>
            <a:off x="5474185"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8-6</a:t>
            </a:r>
            <a:endParaRPr kumimoji="1" lang="ja-JP" altLang="en-US" sz="1100"/>
          </a:p>
        </xdr:txBody>
      </xdr:sp>
      <xdr:sp macro="" textlink="">
        <xdr:nvSpPr>
          <xdr:cNvPr id="209" name="テキスト ボックス 208">
            <a:extLst>
              <a:ext uri="{FF2B5EF4-FFF2-40B4-BE49-F238E27FC236}">
                <a16:creationId xmlns:a16="http://schemas.microsoft.com/office/drawing/2014/main" id="{00000000-0008-0000-0500-0000D1000000}"/>
              </a:ext>
            </a:extLst>
          </xdr:cNvPr>
          <xdr:cNvSpPr txBox="1"/>
        </xdr:nvSpPr>
        <xdr:spPr>
          <a:xfrm>
            <a:off x="6262468"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9-6</a:t>
            </a:r>
            <a:endParaRPr kumimoji="1" lang="ja-JP" altLang="en-US" sz="1100"/>
          </a:p>
        </xdr:txBody>
      </xdr:sp>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7032918"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10-6</a:t>
            </a:r>
            <a:endParaRPr kumimoji="1" lang="ja-JP" altLang="en-US" sz="1100"/>
          </a:p>
        </xdr:txBody>
      </xdr:sp>
      <xdr:sp macro="" textlink="">
        <xdr:nvSpPr>
          <xdr:cNvPr id="211" name="テキスト ボックス 210">
            <a:extLst>
              <a:ext uri="{FF2B5EF4-FFF2-40B4-BE49-F238E27FC236}">
                <a16:creationId xmlns:a16="http://schemas.microsoft.com/office/drawing/2014/main" id="{00000000-0008-0000-0500-0000D3000000}"/>
              </a:ext>
            </a:extLst>
          </xdr:cNvPr>
          <xdr:cNvSpPr txBox="1"/>
        </xdr:nvSpPr>
        <xdr:spPr>
          <a:xfrm>
            <a:off x="7825247" y="2200662"/>
            <a:ext cx="474313"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11-6</a:t>
            </a:r>
            <a:endParaRPr kumimoji="1" lang="ja-JP" altLang="en-US" sz="1100"/>
          </a:p>
        </xdr:txBody>
      </xdr:sp>
      <xdr:sp macro="" textlink="">
        <xdr:nvSpPr>
          <xdr:cNvPr id="212" name="テキスト ボックス 211">
            <a:extLst>
              <a:ext uri="{FF2B5EF4-FFF2-40B4-BE49-F238E27FC236}">
                <a16:creationId xmlns:a16="http://schemas.microsoft.com/office/drawing/2014/main" id="{00000000-0008-0000-0500-0000D4000000}"/>
              </a:ext>
            </a:extLst>
          </xdr:cNvPr>
          <xdr:cNvSpPr txBox="1"/>
        </xdr:nvSpPr>
        <xdr:spPr>
          <a:xfrm>
            <a:off x="8614230" y="2200662"/>
            <a:ext cx="474313"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12-6</a:t>
            </a:r>
            <a:endParaRPr kumimoji="1" lang="ja-JP" altLang="en-US" sz="1100"/>
          </a:p>
        </xdr:txBody>
      </xdr:sp>
      <xdr:sp macro="" textlink="">
        <xdr:nvSpPr>
          <xdr:cNvPr id="213" name="テキスト ボックス 212">
            <a:extLst>
              <a:ext uri="{FF2B5EF4-FFF2-40B4-BE49-F238E27FC236}">
                <a16:creationId xmlns:a16="http://schemas.microsoft.com/office/drawing/2014/main" id="{00000000-0008-0000-0500-0000D5000000}"/>
              </a:ext>
            </a:extLst>
          </xdr:cNvPr>
          <xdr:cNvSpPr txBox="1"/>
        </xdr:nvSpPr>
        <xdr:spPr>
          <a:xfrm>
            <a:off x="9410855"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13-6</a:t>
            </a:r>
            <a:endParaRPr kumimoji="1" lang="ja-JP" altLang="en-US" sz="1100"/>
          </a:p>
        </xdr:txBody>
      </xdr:sp>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10200496" y="2200662"/>
            <a:ext cx="465537" cy="24978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14-6</a:t>
            </a:r>
            <a:endParaRPr kumimoji="1" lang="ja-JP" altLang="en-US" sz="1100"/>
          </a:p>
        </xdr:txBody>
      </xdr:sp>
      <xdr:sp macro="" textlink="">
        <xdr:nvSpPr>
          <xdr:cNvPr id="215" name="テキスト ボックス 214">
            <a:extLst>
              <a:ext uri="{FF2B5EF4-FFF2-40B4-BE49-F238E27FC236}">
                <a16:creationId xmlns:a16="http://schemas.microsoft.com/office/drawing/2014/main" id="{00000000-0008-0000-0500-0000D7000000}"/>
              </a:ext>
            </a:extLst>
          </xdr:cNvPr>
          <xdr:cNvSpPr txBox="1"/>
        </xdr:nvSpPr>
        <xdr:spPr>
          <a:xfrm>
            <a:off x="10965223" y="2200662"/>
            <a:ext cx="465536" cy="249787"/>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15-6</a:t>
            </a:r>
            <a:endParaRPr kumimoji="1" lang="ja-JP" altLang="en-US" sz="1100"/>
          </a:p>
        </xdr:txBody>
      </xdr:sp>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11754809" y="2200662"/>
            <a:ext cx="465537" cy="249787"/>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16-6</a:t>
            </a:r>
            <a:endParaRPr kumimoji="1" lang="ja-JP" altLang="en-US" sz="1100"/>
          </a:p>
        </xdr:txBody>
      </xdr:sp>
      <xdr:sp macro="" textlink="">
        <xdr:nvSpPr>
          <xdr:cNvPr id="217" name="テキスト ボックス 216">
            <a:extLst>
              <a:ext uri="{FF2B5EF4-FFF2-40B4-BE49-F238E27FC236}">
                <a16:creationId xmlns:a16="http://schemas.microsoft.com/office/drawing/2014/main" id="{00000000-0008-0000-0500-0000D9000000}"/>
              </a:ext>
            </a:extLst>
          </xdr:cNvPr>
          <xdr:cNvSpPr txBox="1"/>
        </xdr:nvSpPr>
        <xdr:spPr>
          <a:xfrm>
            <a:off x="12533769" y="2200662"/>
            <a:ext cx="474313" cy="249787"/>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17-6</a:t>
            </a:r>
            <a:endParaRPr kumimoji="1" lang="ja-JP" altLang="en-US" sz="1100"/>
          </a:p>
        </xdr:txBody>
      </xdr:sp>
      <xdr:sp macro="" textlink="">
        <xdr:nvSpPr>
          <xdr:cNvPr id="218" name="テキスト ボックス 217">
            <a:extLst>
              <a:ext uri="{FF2B5EF4-FFF2-40B4-BE49-F238E27FC236}">
                <a16:creationId xmlns:a16="http://schemas.microsoft.com/office/drawing/2014/main" id="{00000000-0008-0000-0500-0000DA000000}"/>
              </a:ext>
            </a:extLst>
          </xdr:cNvPr>
          <xdr:cNvSpPr txBox="1"/>
        </xdr:nvSpPr>
        <xdr:spPr>
          <a:xfrm>
            <a:off x="1224211" y="144181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2-7</a:t>
            </a:r>
            <a:endParaRPr kumimoji="1" lang="ja-JP" altLang="en-US" sz="1100"/>
          </a:p>
        </xdr:txBody>
      </xdr:sp>
      <xdr:sp macro="" textlink="">
        <xdr:nvSpPr>
          <xdr:cNvPr id="219" name="テキスト ボックス 218">
            <a:extLst>
              <a:ext uri="{FF2B5EF4-FFF2-40B4-BE49-F238E27FC236}">
                <a16:creationId xmlns:a16="http://schemas.microsoft.com/office/drawing/2014/main" id="{00000000-0008-0000-0500-0000DB000000}"/>
              </a:ext>
            </a:extLst>
          </xdr:cNvPr>
          <xdr:cNvSpPr txBox="1"/>
        </xdr:nvSpPr>
        <xdr:spPr>
          <a:xfrm>
            <a:off x="1843024" y="144181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3-7</a:t>
            </a:r>
            <a:endParaRPr kumimoji="1" lang="ja-JP" altLang="en-US" sz="1100"/>
          </a:p>
        </xdr:txBody>
      </xdr:sp>
      <xdr:sp macro="" textlink="">
        <xdr:nvSpPr>
          <xdr:cNvPr id="220" name="テキスト ボックス 219">
            <a:extLst>
              <a:ext uri="{FF2B5EF4-FFF2-40B4-BE49-F238E27FC236}">
                <a16:creationId xmlns:a16="http://schemas.microsoft.com/office/drawing/2014/main" id="{00000000-0008-0000-0500-0000DC000000}"/>
              </a:ext>
            </a:extLst>
          </xdr:cNvPr>
          <xdr:cNvSpPr txBox="1"/>
        </xdr:nvSpPr>
        <xdr:spPr>
          <a:xfrm>
            <a:off x="2503777" y="144181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4-7</a:t>
            </a:r>
            <a:endParaRPr kumimoji="1" lang="ja-JP" altLang="en-US" sz="1100"/>
          </a:p>
        </xdr:txBody>
      </xdr:sp>
      <xdr:sp macro="" textlink="">
        <xdr:nvSpPr>
          <xdr:cNvPr id="221" name="テキスト ボックス 220">
            <a:extLst>
              <a:ext uri="{FF2B5EF4-FFF2-40B4-BE49-F238E27FC236}">
                <a16:creationId xmlns:a16="http://schemas.microsoft.com/office/drawing/2014/main" id="{00000000-0008-0000-0500-0000DD000000}"/>
              </a:ext>
            </a:extLst>
          </xdr:cNvPr>
          <xdr:cNvSpPr txBox="1"/>
        </xdr:nvSpPr>
        <xdr:spPr>
          <a:xfrm>
            <a:off x="3113883" y="1441813"/>
            <a:ext cx="475001"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5-7</a:t>
            </a:r>
            <a:endParaRPr kumimoji="1" lang="ja-JP" altLang="en-US" sz="1100"/>
          </a:p>
        </xdr:txBody>
      </xdr:sp>
      <xdr:sp macro="" textlink="">
        <xdr:nvSpPr>
          <xdr:cNvPr id="222" name="テキスト ボックス 221">
            <a:extLst>
              <a:ext uri="{FF2B5EF4-FFF2-40B4-BE49-F238E27FC236}">
                <a16:creationId xmlns:a16="http://schemas.microsoft.com/office/drawing/2014/main" id="{00000000-0008-0000-0500-0000DE000000}"/>
              </a:ext>
            </a:extLst>
          </xdr:cNvPr>
          <xdr:cNvSpPr txBox="1"/>
        </xdr:nvSpPr>
        <xdr:spPr>
          <a:xfrm>
            <a:off x="3904840" y="1441813"/>
            <a:ext cx="474313"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6-7</a:t>
            </a:r>
            <a:endParaRPr kumimoji="1" lang="ja-JP" altLang="en-US" sz="1100"/>
          </a:p>
        </xdr:txBody>
      </xdr:sp>
      <xdr:sp macro="" textlink="">
        <xdr:nvSpPr>
          <xdr:cNvPr id="223" name="テキスト ボックス 222">
            <a:extLst>
              <a:ext uri="{FF2B5EF4-FFF2-40B4-BE49-F238E27FC236}">
                <a16:creationId xmlns:a16="http://schemas.microsoft.com/office/drawing/2014/main" id="{00000000-0008-0000-0500-0000DF000000}"/>
              </a:ext>
            </a:extLst>
          </xdr:cNvPr>
          <xdr:cNvSpPr txBox="1"/>
        </xdr:nvSpPr>
        <xdr:spPr>
          <a:xfrm>
            <a:off x="4703331"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7-7</a:t>
            </a:r>
            <a:endParaRPr kumimoji="1" lang="ja-JP" altLang="en-US" sz="1100"/>
          </a:p>
        </xdr:txBody>
      </xdr:sp>
      <xdr:sp macro="" textlink="">
        <xdr:nvSpPr>
          <xdr:cNvPr id="224" name="テキスト ボックス 223">
            <a:extLst>
              <a:ext uri="{FF2B5EF4-FFF2-40B4-BE49-F238E27FC236}">
                <a16:creationId xmlns:a16="http://schemas.microsoft.com/office/drawing/2014/main" id="{00000000-0008-0000-0500-0000E0000000}"/>
              </a:ext>
            </a:extLst>
          </xdr:cNvPr>
          <xdr:cNvSpPr txBox="1"/>
        </xdr:nvSpPr>
        <xdr:spPr>
          <a:xfrm>
            <a:off x="5474185"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8-7</a:t>
            </a:r>
            <a:endParaRPr kumimoji="1" lang="ja-JP" altLang="en-US" sz="1100"/>
          </a:p>
        </xdr:txBody>
      </xdr:sp>
      <xdr:sp macro="" textlink="">
        <xdr:nvSpPr>
          <xdr:cNvPr id="225" name="テキスト ボックス 224">
            <a:extLst>
              <a:ext uri="{FF2B5EF4-FFF2-40B4-BE49-F238E27FC236}">
                <a16:creationId xmlns:a16="http://schemas.microsoft.com/office/drawing/2014/main" id="{00000000-0008-0000-0500-0000E1000000}"/>
              </a:ext>
            </a:extLst>
          </xdr:cNvPr>
          <xdr:cNvSpPr txBox="1"/>
        </xdr:nvSpPr>
        <xdr:spPr>
          <a:xfrm>
            <a:off x="6262468"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9-7</a:t>
            </a:r>
            <a:endParaRPr kumimoji="1" lang="ja-JP" altLang="en-US" sz="1100"/>
          </a:p>
        </xdr:txBody>
      </xdr:sp>
      <xdr:sp macro="" textlink="">
        <xdr:nvSpPr>
          <xdr:cNvPr id="226" name="テキスト ボックス 225">
            <a:extLst>
              <a:ext uri="{FF2B5EF4-FFF2-40B4-BE49-F238E27FC236}">
                <a16:creationId xmlns:a16="http://schemas.microsoft.com/office/drawing/2014/main" id="{00000000-0008-0000-0500-0000E2000000}"/>
              </a:ext>
            </a:extLst>
          </xdr:cNvPr>
          <xdr:cNvSpPr txBox="1"/>
        </xdr:nvSpPr>
        <xdr:spPr>
          <a:xfrm>
            <a:off x="7032918"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10-7</a:t>
            </a:r>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500-0000E3000000}"/>
              </a:ext>
            </a:extLst>
          </xdr:cNvPr>
          <xdr:cNvSpPr txBox="1"/>
        </xdr:nvSpPr>
        <xdr:spPr>
          <a:xfrm>
            <a:off x="7825247" y="1441813"/>
            <a:ext cx="474313"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11-7</a:t>
            </a:r>
            <a:endParaRPr kumimoji="1" lang="ja-JP" altLang="en-US" sz="1100"/>
          </a:p>
        </xdr:txBody>
      </xdr:sp>
      <xdr:sp macro="" textlink="">
        <xdr:nvSpPr>
          <xdr:cNvPr id="228" name="テキスト ボックス 227">
            <a:extLst>
              <a:ext uri="{FF2B5EF4-FFF2-40B4-BE49-F238E27FC236}">
                <a16:creationId xmlns:a16="http://schemas.microsoft.com/office/drawing/2014/main" id="{00000000-0008-0000-0500-0000E4000000}"/>
              </a:ext>
            </a:extLst>
          </xdr:cNvPr>
          <xdr:cNvSpPr txBox="1"/>
        </xdr:nvSpPr>
        <xdr:spPr>
          <a:xfrm>
            <a:off x="8614230" y="1441813"/>
            <a:ext cx="474313"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12-7</a:t>
            </a:r>
            <a:endParaRPr kumimoji="1" lang="ja-JP" altLang="en-US" sz="1100"/>
          </a:p>
        </xdr:txBody>
      </xdr:sp>
      <xdr:sp macro="" textlink="">
        <xdr:nvSpPr>
          <xdr:cNvPr id="229" name="テキスト ボックス 228">
            <a:extLst>
              <a:ext uri="{FF2B5EF4-FFF2-40B4-BE49-F238E27FC236}">
                <a16:creationId xmlns:a16="http://schemas.microsoft.com/office/drawing/2014/main" id="{00000000-0008-0000-0500-0000E5000000}"/>
              </a:ext>
            </a:extLst>
          </xdr:cNvPr>
          <xdr:cNvSpPr txBox="1"/>
        </xdr:nvSpPr>
        <xdr:spPr>
          <a:xfrm>
            <a:off x="9410855"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13-7</a:t>
            </a:r>
            <a:endParaRPr kumimoji="1" lang="ja-JP" altLang="en-US" sz="1100"/>
          </a:p>
        </xdr:txBody>
      </xdr:sp>
      <xdr:sp macro="" textlink="">
        <xdr:nvSpPr>
          <xdr:cNvPr id="230" name="テキスト ボックス 229">
            <a:extLst>
              <a:ext uri="{FF2B5EF4-FFF2-40B4-BE49-F238E27FC236}">
                <a16:creationId xmlns:a16="http://schemas.microsoft.com/office/drawing/2014/main" id="{00000000-0008-0000-0500-0000E6000000}"/>
              </a:ext>
            </a:extLst>
          </xdr:cNvPr>
          <xdr:cNvSpPr txBox="1"/>
        </xdr:nvSpPr>
        <xdr:spPr>
          <a:xfrm>
            <a:off x="10200496" y="1441813"/>
            <a:ext cx="465537" cy="24978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14-7</a:t>
            </a:r>
            <a:endParaRPr kumimoji="1" lang="ja-JP" altLang="en-US" sz="1100"/>
          </a:p>
        </xdr:txBody>
      </xdr:sp>
      <xdr:sp macro="" textlink="">
        <xdr:nvSpPr>
          <xdr:cNvPr id="231" name="テキスト ボックス 230">
            <a:extLst>
              <a:ext uri="{FF2B5EF4-FFF2-40B4-BE49-F238E27FC236}">
                <a16:creationId xmlns:a16="http://schemas.microsoft.com/office/drawing/2014/main" id="{00000000-0008-0000-0500-0000E7000000}"/>
              </a:ext>
            </a:extLst>
          </xdr:cNvPr>
          <xdr:cNvSpPr txBox="1"/>
        </xdr:nvSpPr>
        <xdr:spPr>
          <a:xfrm>
            <a:off x="10965223" y="1441813"/>
            <a:ext cx="465536"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15-7</a:t>
            </a:r>
            <a:endParaRPr kumimoji="1" lang="ja-JP" altLang="en-US" sz="1100"/>
          </a:p>
        </xdr:txBody>
      </xdr:sp>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11754809" y="1441813"/>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16-7</a:t>
            </a:r>
            <a:endParaRPr kumimoji="1" lang="ja-JP" altLang="en-US" sz="1100"/>
          </a:p>
        </xdr:txBody>
      </xdr:sp>
      <xdr:sp macro="" textlink="">
        <xdr:nvSpPr>
          <xdr:cNvPr id="233" name="テキスト ボックス 232">
            <a:extLst>
              <a:ext uri="{FF2B5EF4-FFF2-40B4-BE49-F238E27FC236}">
                <a16:creationId xmlns:a16="http://schemas.microsoft.com/office/drawing/2014/main" id="{00000000-0008-0000-0500-0000E9000000}"/>
              </a:ext>
            </a:extLst>
          </xdr:cNvPr>
          <xdr:cNvSpPr txBox="1"/>
        </xdr:nvSpPr>
        <xdr:spPr>
          <a:xfrm>
            <a:off x="12533769" y="144181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17-7</a:t>
            </a:r>
            <a:endParaRPr kumimoji="1" lang="ja-JP" altLang="en-US" sz="1100"/>
          </a:p>
        </xdr:txBody>
      </xdr:sp>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6262468" y="168314"/>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9-8</a:t>
            </a:r>
            <a:endParaRPr kumimoji="1" lang="ja-JP" altLang="en-US" sz="1100"/>
          </a:p>
        </xdr:txBody>
      </xdr:sp>
      <xdr:sp macro="" textlink="">
        <xdr:nvSpPr>
          <xdr:cNvPr id="235" name="テキスト ボックス 234">
            <a:extLst>
              <a:ext uri="{FF2B5EF4-FFF2-40B4-BE49-F238E27FC236}">
                <a16:creationId xmlns:a16="http://schemas.microsoft.com/office/drawing/2014/main" id="{00000000-0008-0000-0500-0000EB000000}"/>
              </a:ext>
            </a:extLst>
          </xdr:cNvPr>
          <xdr:cNvSpPr txBox="1"/>
        </xdr:nvSpPr>
        <xdr:spPr>
          <a:xfrm>
            <a:off x="7032918" y="168314"/>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10-8</a:t>
            </a:r>
            <a:endParaRPr kumimoji="1" lang="ja-JP" altLang="en-US" sz="1100"/>
          </a:p>
        </xdr:txBody>
      </xdr:sp>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7825247" y="168314"/>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11-8</a:t>
            </a:r>
            <a:endParaRPr kumimoji="1" lang="ja-JP" altLang="en-US" sz="1100"/>
          </a:p>
        </xdr:txBody>
      </xdr:sp>
      <xdr:sp macro="" textlink="">
        <xdr:nvSpPr>
          <xdr:cNvPr id="237" name="テキスト ボックス 236">
            <a:extLst>
              <a:ext uri="{FF2B5EF4-FFF2-40B4-BE49-F238E27FC236}">
                <a16:creationId xmlns:a16="http://schemas.microsoft.com/office/drawing/2014/main" id="{00000000-0008-0000-0500-0000ED000000}"/>
              </a:ext>
            </a:extLst>
          </xdr:cNvPr>
          <xdr:cNvSpPr txBox="1"/>
        </xdr:nvSpPr>
        <xdr:spPr>
          <a:xfrm>
            <a:off x="8614230" y="168314"/>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12-8</a:t>
            </a:r>
            <a:endParaRPr kumimoji="1" lang="ja-JP" altLang="en-US" sz="1100"/>
          </a:p>
        </xdr:txBody>
      </xdr:sp>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9410855" y="168314"/>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13-8</a:t>
            </a:r>
            <a:endParaRPr kumimoji="1" lang="ja-JP" altLang="en-US" sz="1100"/>
          </a:p>
        </xdr:txBody>
      </xdr:sp>
      <xdr:sp macro="" textlink="">
        <xdr:nvSpPr>
          <xdr:cNvPr id="239" name="テキスト ボックス 238">
            <a:extLst>
              <a:ext uri="{FF2B5EF4-FFF2-40B4-BE49-F238E27FC236}">
                <a16:creationId xmlns:a16="http://schemas.microsoft.com/office/drawing/2014/main" id="{00000000-0008-0000-0500-0000EF000000}"/>
              </a:ext>
            </a:extLst>
          </xdr:cNvPr>
          <xdr:cNvSpPr txBox="1"/>
        </xdr:nvSpPr>
        <xdr:spPr>
          <a:xfrm>
            <a:off x="10200496" y="168314"/>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14-8</a:t>
            </a:r>
            <a:endParaRPr kumimoji="1" lang="ja-JP" altLang="en-US" sz="1100"/>
          </a:p>
        </xdr:txBody>
      </xdr:sp>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10965223" y="168314"/>
            <a:ext cx="465536"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15-8</a:t>
            </a:r>
            <a:endParaRPr kumimoji="1" lang="ja-JP" altLang="en-US" sz="1100"/>
          </a:p>
        </xdr:txBody>
      </xdr:sp>
      <xdr:sp macro="" textlink="">
        <xdr:nvSpPr>
          <xdr:cNvPr id="241" name="テキスト ボックス 240">
            <a:extLst>
              <a:ext uri="{FF2B5EF4-FFF2-40B4-BE49-F238E27FC236}">
                <a16:creationId xmlns:a16="http://schemas.microsoft.com/office/drawing/2014/main" id="{00000000-0008-0000-0500-0000F1000000}"/>
              </a:ext>
            </a:extLst>
          </xdr:cNvPr>
          <xdr:cNvSpPr txBox="1"/>
        </xdr:nvSpPr>
        <xdr:spPr>
          <a:xfrm>
            <a:off x="11754809" y="168314"/>
            <a:ext cx="465537"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16-8</a:t>
            </a:r>
            <a:endParaRPr kumimoji="1" lang="ja-JP" altLang="en-US" sz="1100"/>
          </a:p>
        </xdr:txBody>
      </xdr:sp>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12533769" y="168314"/>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17-8</a:t>
            </a:r>
            <a:endParaRPr kumimoji="1" lang="ja-JP" altLang="en-US" sz="1100"/>
          </a:p>
        </xdr:txBody>
      </xdr:sp>
      <xdr:sp macro="" textlink="">
        <xdr:nvSpPr>
          <xdr:cNvPr id="243" name="テキスト ボックス 242">
            <a:extLst>
              <a:ext uri="{FF2B5EF4-FFF2-40B4-BE49-F238E27FC236}">
                <a16:creationId xmlns:a16="http://schemas.microsoft.com/office/drawing/2014/main" id="{00000000-0008-0000-0500-0000F3000000}"/>
              </a:ext>
            </a:extLst>
          </xdr:cNvPr>
          <xdr:cNvSpPr txBox="1"/>
        </xdr:nvSpPr>
        <xdr:spPr>
          <a:xfrm>
            <a:off x="100066" y="4492626"/>
            <a:ext cx="289440" cy="461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2</a:t>
            </a:r>
            <a:endParaRPr kumimoji="1" lang="ja-JP" altLang="en-US" sz="2400"/>
          </a:p>
        </xdr:txBody>
      </xdr:sp>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100066" y="3674686"/>
            <a:ext cx="289440" cy="461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3</a:t>
            </a:r>
            <a:endParaRPr kumimoji="1" lang="ja-JP" altLang="en-US" sz="2400"/>
          </a:p>
        </xdr:txBody>
      </xdr:sp>
      <xdr:sp macro="" textlink="">
        <xdr:nvSpPr>
          <xdr:cNvPr id="245" name="テキスト ボックス 244">
            <a:extLst>
              <a:ext uri="{FF2B5EF4-FFF2-40B4-BE49-F238E27FC236}">
                <a16:creationId xmlns:a16="http://schemas.microsoft.com/office/drawing/2014/main" id="{00000000-0008-0000-0500-0000F5000000}"/>
              </a:ext>
            </a:extLst>
          </xdr:cNvPr>
          <xdr:cNvSpPr txBox="1"/>
        </xdr:nvSpPr>
        <xdr:spPr>
          <a:xfrm>
            <a:off x="100066" y="2053126"/>
            <a:ext cx="289440" cy="4611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6</a:t>
            </a:r>
            <a:endParaRPr kumimoji="1" lang="ja-JP" altLang="en-US" sz="2400"/>
          </a:p>
        </xdr:txBody>
      </xdr:sp>
      <xdr:sp macro="" textlink="">
        <xdr:nvSpPr>
          <xdr:cNvPr id="246" name="テキスト ボックス 245">
            <a:extLst>
              <a:ext uri="{FF2B5EF4-FFF2-40B4-BE49-F238E27FC236}">
                <a16:creationId xmlns:a16="http://schemas.microsoft.com/office/drawing/2014/main" id="{00000000-0008-0000-0500-0000F6000000}"/>
              </a:ext>
            </a:extLst>
          </xdr:cNvPr>
          <xdr:cNvSpPr txBox="1"/>
        </xdr:nvSpPr>
        <xdr:spPr>
          <a:xfrm>
            <a:off x="5712697" y="69284"/>
            <a:ext cx="262074" cy="4611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8</a:t>
            </a:r>
            <a:endParaRPr kumimoji="1" lang="ja-JP" altLang="en-US" sz="2400"/>
          </a:p>
        </xdr:txBody>
      </xdr:sp>
      <xdr:sp macro="" textlink="">
        <xdr:nvSpPr>
          <xdr:cNvPr id="247" name="テキスト ボックス 246">
            <a:extLst>
              <a:ext uri="{FF2B5EF4-FFF2-40B4-BE49-F238E27FC236}">
                <a16:creationId xmlns:a16="http://schemas.microsoft.com/office/drawing/2014/main" id="{00000000-0008-0000-0500-0000F7000000}"/>
              </a:ext>
            </a:extLst>
          </xdr:cNvPr>
          <xdr:cNvSpPr txBox="1"/>
        </xdr:nvSpPr>
        <xdr:spPr>
          <a:xfrm>
            <a:off x="621214"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a:t>
            </a:r>
          </a:p>
        </xdr:txBody>
      </xdr:sp>
      <xdr:sp macro="" textlink="">
        <xdr:nvSpPr>
          <xdr:cNvPr id="248" name="テキスト ボックス 247">
            <a:extLst>
              <a:ext uri="{FF2B5EF4-FFF2-40B4-BE49-F238E27FC236}">
                <a16:creationId xmlns:a16="http://schemas.microsoft.com/office/drawing/2014/main" id="{00000000-0008-0000-0500-0000F8000000}"/>
              </a:ext>
            </a:extLst>
          </xdr:cNvPr>
          <xdr:cNvSpPr txBox="1"/>
        </xdr:nvSpPr>
        <xdr:spPr>
          <a:xfrm>
            <a:off x="1260481"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2</a:t>
            </a:r>
            <a:endParaRPr kumimoji="1" lang="ja-JP" altLang="en-US" sz="3200"/>
          </a:p>
        </xdr:txBody>
      </xdr:sp>
      <xdr:sp macro="" textlink="">
        <xdr:nvSpPr>
          <xdr:cNvPr id="249" name="テキスト ボックス 248">
            <a:extLst>
              <a:ext uri="{FF2B5EF4-FFF2-40B4-BE49-F238E27FC236}">
                <a16:creationId xmlns:a16="http://schemas.microsoft.com/office/drawing/2014/main" id="{00000000-0008-0000-0500-0000F9000000}"/>
              </a:ext>
            </a:extLst>
          </xdr:cNvPr>
          <xdr:cNvSpPr txBox="1"/>
        </xdr:nvSpPr>
        <xdr:spPr>
          <a:xfrm>
            <a:off x="1870537"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3</a:t>
            </a:r>
            <a:endParaRPr kumimoji="1" lang="ja-JP" altLang="en-US" sz="3200"/>
          </a:p>
        </xdr:txBody>
      </xdr:sp>
      <xdr:sp macro="" textlink="">
        <xdr:nvSpPr>
          <xdr:cNvPr id="250" name="テキスト ボックス 249">
            <a:extLst>
              <a:ext uri="{FF2B5EF4-FFF2-40B4-BE49-F238E27FC236}">
                <a16:creationId xmlns:a16="http://schemas.microsoft.com/office/drawing/2014/main" id="{00000000-0008-0000-0500-0000FA000000}"/>
              </a:ext>
            </a:extLst>
          </xdr:cNvPr>
          <xdr:cNvSpPr txBox="1"/>
        </xdr:nvSpPr>
        <xdr:spPr>
          <a:xfrm>
            <a:off x="2541705"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4</a:t>
            </a:r>
            <a:endParaRPr kumimoji="1" lang="ja-JP" altLang="en-US" sz="3200"/>
          </a:p>
        </xdr:txBody>
      </xdr:sp>
      <xdr:sp macro="" textlink="">
        <xdr:nvSpPr>
          <xdr:cNvPr id="251" name="テキスト ボックス 250">
            <a:extLst>
              <a:ext uri="{FF2B5EF4-FFF2-40B4-BE49-F238E27FC236}">
                <a16:creationId xmlns:a16="http://schemas.microsoft.com/office/drawing/2014/main" id="{00000000-0008-0000-0500-0000FB000000}"/>
              </a:ext>
            </a:extLst>
          </xdr:cNvPr>
          <xdr:cNvSpPr txBox="1"/>
        </xdr:nvSpPr>
        <xdr:spPr>
          <a:xfrm>
            <a:off x="3140277" y="5660265"/>
            <a:ext cx="382841"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5</a:t>
            </a:r>
            <a:endParaRPr kumimoji="1" lang="ja-JP" altLang="en-US" sz="3200"/>
          </a:p>
        </xdr:txBody>
      </xdr:sp>
      <xdr:sp macro="" textlink="">
        <xdr:nvSpPr>
          <xdr:cNvPr id="252" name="テキスト ボックス 251">
            <a:extLst>
              <a:ext uri="{FF2B5EF4-FFF2-40B4-BE49-F238E27FC236}">
                <a16:creationId xmlns:a16="http://schemas.microsoft.com/office/drawing/2014/main" id="{00000000-0008-0000-0500-0000FC000000}"/>
              </a:ext>
            </a:extLst>
          </xdr:cNvPr>
          <xdr:cNvSpPr txBox="1"/>
        </xdr:nvSpPr>
        <xdr:spPr>
          <a:xfrm>
            <a:off x="3951405"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6</a:t>
            </a:r>
            <a:endParaRPr kumimoji="1" lang="ja-JP" altLang="en-US" sz="3200"/>
          </a:p>
        </xdr:txBody>
      </xdr:sp>
      <xdr:sp macro="" textlink="">
        <xdr:nvSpPr>
          <xdr:cNvPr id="253" name="テキスト ボックス 252">
            <a:extLst>
              <a:ext uri="{FF2B5EF4-FFF2-40B4-BE49-F238E27FC236}">
                <a16:creationId xmlns:a16="http://schemas.microsoft.com/office/drawing/2014/main" id="{00000000-0008-0000-0500-0000FD000000}"/>
              </a:ext>
            </a:extLst>
          </xdr:cNvPr>
          <xdr:cNvSpPr txBox="1"/>
        </xdr:nvSpPr>
        <xdr:spPr>
          <a:xfrm>
            <a:off x="4737171" y="5660265"/>
            <a:ext cx="382153"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7</a:t>
            </a:r>
            <a:endParaRPr kumimoji="1" lang="ja-JP" altLang="en-US" sz="3200"/>
          </a:p>
        </xdr:txBody>
      </xdr:sp>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5507726" y="5660265"/>
            <a:ext cx="382841"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8</a:t>
            </a:r>
            <a:endParaRPr kumimoji="1" lang="ja-JP" altLang="en-US" sz="3200"/>
          </a:p>
        </xdr:txBody>
      </xdr:sp>
      <xdr:sp macro="" textlink="">
        <xdr:nvSpPr>
          <xdr:cNvPr id="255" name="テキスト ボックス 254">
            <a:extLst>
              <a:ext uri="{FF2B5EF4-FFF2-40B4-BE49-F238E27FC236}">
                <a16:creationId xmlns:a16="http://schemas.microsoft.com/office/drawing/2014/main" id="{00000000-0008-0000-0500-0000FF000000}"/>
              </a:ext>
            </a:extLst>
          </xdr:cNvPr>
          <xdr:cNvSpPr txBox="1"/>
        </xdr:nvSpPr>
        <xdr:spPr>
          <a:xfrm>
            <a:off x="6352316" y="5660265"/>
            <a:ext cx="382841"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9</a:t>
            </a:r>
            <a:endParaRPr kumimoji="1" lang="ja-JP" altLang="en-US" sz="3200"/>
          </a:p>
        </xdr:txBody>
      </xdr:sp>
      <xdr:sp macro="" textlink="">
        <xdr:nvSpPr>
          <xdr:cNvPr id="256" name="テキスト ボックス 255">
            <a:extLst>
              <a:ext uri="{FF2B5EF4-FFF2-40B4-BE49-F238E27FC236}">
                <a16:creationId xmlns:a16="http://schemas.microsoft.com/office/drawing/2014/main" id="{00000000-0008-0000-0500-000000010000}"/>
              </a:ext>
            </a:extLst>
          </xdr:cNvPr>
          <xdr:cNvSpPr txBox="1"/>
        </xdr:nvSpPr>
        <xdr:spPr>
          <a:xfrm>
            <a:off x="7088400" y="5660265"/>
            <a:ext cx="585277"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10</a:t>
            </a:r>
            <a:endParaRPr kumimoji="1" lang="ja-JP" altLang="en-US" sz="3200"/>
          </a:p>
        </xdr:txBody>
      </xdr:sp>
      <xdr:sp macro="" textlink="">
        <xdr:nvSpPr>
          <xdr:cNvPr id="257" name="テキスト ボックス 256">
            <a:extLst>
              <a:ext uri="{FF2B5EF4-FFF2-40B4-BE49-F238E27FC236}">
                <a16:creationId xmlns:a16="http://schemas.microsoft.com/office/drawing/2014/main" id="{00000000-0008-0000-0500-000001010000}"/>
              </a:ext>
            </a:extLst>
          </xdr:cNvPr>
          <xdr:cNvSpPr txBox="1"/>
        </xdr:nvSpPr>
        <xdr:spPr>
          <a:xfrm>
            <a:off x="7882104" y="5660265"/>
            <a:ext cx="585276"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11</a:t>
            </a:r>
            <a:endParaRPr kumimoji="1" lang="ja-JP" altLang="en-US" sz="3200"/>
          </a:p>
        </xdr:txBody>
      </xdr:sp>
      <xdr:sp macro="" textlink="">
        <xdr:nvSpPr>
          <xdr:cNvPr id="258" name="テキスト ボックス 257">
            <a:extLst>
              <a:ext uri="{FF2B5EF4-FFF2-40B4-BE49-F238E27FC236}">
                <a16:creationId xmlns:a16="http://schemas.microsoft.com/office/drawing/2014/main" id="{00000000-0008-0000-0500-000002010000}"/>
              </a:ext>
            </a:extLst>
          </xdr:cNvPr>
          <xdr:cNvSpPr txBox="1"/>
        </xdr:nvSpPr>
        <xdr:spPr>
          <a:xfrm>
            <a:off x="8677219" y="5660265"/>
            <a:ext cx="584588"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12</a:t>
            </a:r>
            <a:endParaRPr kumimoji="1" lang="ja-JP" altLang="en-US" sz="3200"/>
          </a:p>
        </xdr:txBody>
      </xdr:sp>
      <xdr:sp macro="" textlink="">
        <xdr:nvSpPr>
          <xdr:cNvPr id="259" name="テキスト ボックス 258">
            <a:extLst>
              <a:ext uri="{FF2B5EF4-FFF2-40B4-BE49-F238E27FC236}">
                <a16:creationId xmlns:a16="http://schemas.microsoft.com/office/drawing/2014/main" id="{00000000-0008-0000-0500-000003010000}"/>
              </a:ext>
            </a:extLst>
          </xdr:cNvPr>
          <xdr:cNvSpPr txBox="1"/>
        </xdr:nvSpPr>
        <xdr:spPr>
          <a:xfrm>
            <a:off x="9372622" y="5660265"/>
            <a:ext cx="585277"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13</a:t>
            </a:r>
            <a:endParaRPr kumimoji="1" lang="ja-JP" altLang="en-US" sz="3200"/>
          </a:p>
        </xdr:txBody>
      </xdr:sp>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10220607" y="5660265"/>
            <a:ext cx="585276"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14</a:t>
            </a:r>
            <a:endParaRPr kumimoji="1" lang="ja-JP" altLang="en-US" sz="3200"/>
          </a:p>
        </xdr:txBody>
      </xdr:sp>
      <xdr:sp macro="" textlink="">
        <xdr:nvSpPr>
          <xdr:cNvPr id="261" name="テキスト ボックス 260">
            <a:extLst>
              <a:ext uri="{FF2B5EF4-FFF2-40B4-BE49-F238E27FC236}">
                <a16:creationId xmlns:a16="http://schemas.microsoft.com/office/drawing/2014/main" id="{00000000-0008-0000-0500-000005010000}"/>
              </a:ext>
            </a:extLst>
          </xdr:cNvPr>
          <xdr:cNvSpPr txBox="1"/>
        </xdr:nvSpPr>
        <xdr:spPr>
          <a:xfrm>
            <a:off x="10983658" y="5660265"/>
            <a:ext cx="585275"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15</a:t>
            </a:r>
            <a:endParaRPr kumimoji="1" lang="ja-JP" altLang="en-US" sz="3200"/>
          </a:p>
        </xdr:txBody>
      </xdr:sp>
      <xdr:sp macro="" textlink="">
        <xdr:nvSpPr>
          <xdr:cNvPr id="262" name="テキスト ボックス 261">
            <a:extLst>
              <a:ext uri="{FF2B5EF4-FFF2-40B4-BE49-F238E27FC236}">
                <a16:creationId xmlns:a16="http://schemas.microsoft.com/office/drawing/2014/main" id="{00000000-0008-0000-0500-000006010000}"/>
              </a:ext>
            </a:extLst>
          </xdr:cNvPr>
          <xdr:cNvSpPr txBox="1"/>
        </xdr:nvSpPr>
        <xdr:spPr>
          <a:xfrm>
            <a:off x="11803654" y="5660265"/>
            <a:ext cx="585276"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16</a:t>
            </a:r>
            <a:endParaRPr kumimoji="1" lang="ja-JP" altLang="en-US" sz="3200"/>
          </a:p>
        </xdr:txBody>
      </xdr:sp>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12558990" y="5660265"/>
            <a:ext cx="585276" cy="566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3200"/>
              <a:t>17</a:t>
            </a:r>
            <a:endParaRPr kumimoji="1" lang="ja-JP" altLang="en-US" sz="3200"/>
          </a:p>
        </xdr:txBody>
      </xdr:sp>
      <xdr:sp macro="" textlink="">
        <xdr:nvSpPr>
          <xdr:cNvPr id="264" name="テキスト ボックス 263">
            <a:extLst>
              <a:ext uri="{FF2B5EF4-FFF2-40B4-BE49-F238E27FC236}">
                <a16:creationId xmlns:a16="http://schemas.microsoft.com/office/drawing/2014/main" id="{00000000-0008-0000-0500-000008010000}"/>
              </a:ext>
            </a:extLst>
          </xdr:cNvPr>
          <xdr:cNvSpPr txBox="1"/>
        </xdr:nvSpPr>
        <xdr:spPr>
          <a:xfrm>
            <a:off x="37654" y="4955146"/>
            <a:ext cx="414263" cy="582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1</a:t>
            </a:r>
            <a:endParaRPr kumimoji="1" lang="ja-JP" altLang="en-US" sz="2400"/>
          </a:p>
        </xdr:txBody>
      </xdr:sp>
      <xdr:cxnSp macro="">
        <xdr:nvCxnSpPr>
          <xdr:cNvPr id="266" name="直線コネクタ 265">
            <a:extLst>
              <a:ext uri="{FF2B5EF4-FFF2-40B4-BE49-F238E27FC236}">
                <a16:creationId xmlns:a16="http://schemas.microsoft.com/office/drawing/2014/main" id="{00000000-0008-0000-0500-00000A010000}"/>
              </a:ext>
            </a:extLst>
          </xdr:cNvPr>
          <xdr:cNvCxnSpPr/>
        </xdr:nvCxnSpPr>
        <xdr:spPr>
          <a:xfrm>
            <a:off x="434898" y="5257087"/>
            <a:ext cx="13566616"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500-00000B010000}"/>
              </a:ext>
            </a:extLst>
          </xdr:cNvPr>
          <xdr:cNvCxnSpPr/>
        </xdr:nvCxnSpPr>
        <xdr:spPr>
          <a:xfrm>
            <a:off x="393147" y="3567660"/>
            <a:ext cx="1381465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8" name="テキスト ボックス 267">
            <a:extLst>
              <a:ext uri="{FF2B5EF4-FFF2-40B4-BE49-F238E27FC236}">
                <a16:creationId xmlns:a16="http://schemas.microsoft.com/office/drawing/2014/main" id="{00000000-0008-0000-0500-00000C010000}"/>
              </a:ext>
            </a:extLst>
          </xdr:cNvPr>
          <xdr:cNvSpPr txBox="1"/>
        </xdr:nvSpPr>
        <xdr:spPr>
          <a:xfrm>
            <a:off x="90516" y="3314125"/>
            <a:ext cx="308540" cy="4708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4</a:t>
            </a:r>
          </a:p>
        </xdr:txBody>
      </xdr:sp>
      <xdr:sp macro="" textlink="">
        <xdr:nvSpPr>
          <xdr:cNvPr id="269" name="テキスト ボックス 268">
            <a:extLst>
              <a:ext uri="{FF2B5EF4-FFF2-40B4-BE49-F238E27FC236}">
                <a16:creationId xmlns:a16="http://schemas.microsoft.com/office/drawing/2014/main" id="{00000000-0008-0000-0500-00000D010000}"/>
              </a:ext>
            </a:extLst>
          </xdr:cNvPr>
          <xdr:cNvSpPr txBox="1"/>
        </xdr:nvSpPr>
        <xdr:spPr>
          <a:xfrm>
            <a:off x="3904840" y="3446687"/>
            <a:ext cx="474313"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6-4</a:t>
            </a:r>
            <a:endParaRPr kumimoji="1" lang="ja-JP" altLang="en-US" sz="1100"/>
          </a:p>
        </xdr:txBody>
      </xdr:sp>
      <xdr:sp macro="" textlink="">
        <xdr:nvSpPr>
          <xdr:cNvPr id="270" name="テキスト ボックス 269">
            <a:extLst>
              <a:ext uri="{FF2B5EF4-FFF2-40B4-BE49-F238E27FC236}">
                <a16:creationId xmlns:a16="http://schemas.microsoft.com/office/drawing/2014/main" id="{00000000-0008-0000-0500-00000E010000}"/>
              </a:ext>
            </a:extLst>
          </xdr:cNvPr>
          <xdr:cNvSpPr txBox="1"/>
        </xdr:nvSpPr>
        <xdr:spPr>
          <a:xfrm>
            <a:off x="4703331"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7-4</a:t>
            </a:r>
            <a:endParaRPr kumimoji="1" lang="ja-JP" altLang="en-US" sz="1100"/>
          </a:p>
        </xdr:txBody>
      </xdr:sp>
      <xdr:sp macro="" textlink="">
        <xdr:nvSpPr>
          <xdr:cNvPr id="271" name="テキスト ボックス 270">
            <a:extLst>
              <a:ext uri="{FF2B5EF4-FFF2-40B4-BE49-F238E27FC236}">
                <a16:creationId xmlns:a16="http://schemas.microsoft.com/office/drawing/2014/main" id="{00000000-0008-0000-0500-00000F010000}"/>
              </a:ext>
            </a:extLst>
          </xdr:cNvPr>
          <xdr:cNvSpPr txBox="1"/>
        </xdr:nvSpPr>
        <xdr:spPr>
          <a:xfrm>
            <a:off x="6262468"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9-4</a:t>
            </a:r>
            <a:endParaRPr kumimoji="1" lang="ja-JP" altLang="en-US" sz="1100"/>
          </a:p>
        </xdr:txBody>
      </xdr:sp>
      <xdr:sp macro="" textlink="">
        <xdr:nvSpPr>
          <xdr:cNvPr id="272" name="テキスト ボックス 271">
            <a:extLst>
              <a:ext uri="{FF2B5EF4-FFF2-40B4-BE49-F238E27FC236}">
                <a16:creationId xmlns:a16="http://schemas.microsoft.com/office/drawing/2014/main" id="{00000000-0008-0000-0500-000010010000}"/>
              </a:ext>
            </a:extLst>
          </xdr:cNvPr>
          <xdr:cNvSpPr txBox="1"/>
        </xdr:nvSpPr>
        <xdr:spPr>
          <a:xfrm>
            <a:off x="5474185"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8-4</a:t>
            </a:r>
            <a:endParaRPr kumimoji="1" lang="ja-JP" altLang="en-US" sz="1100"/>
          </a:p>
        </xdr:txBody>
      </xdr:sp>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7032918"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10-4</a:t>
            </a:r>
            <a:endParaRPr kumimoji="1" lang="ja-JP" altLang="en-US" sz="1100"/>
          </a:p>
        </xdr:txBody>
      </xdr:sp>
      <xdr:sp macro="" textlink="">
        <xdr:nvSpPr>
          <xdr:cNvPr id="274" name="テキスト ボックス 273">
            <a:extLst>
              <a:ext uri="{FF2B5EF4-FFF2-40B4-BE49-F238E27FC236}">
                <a16:creationId xmlns:a16="http://schemas.microsoft.com/office/drawing/2014/main" id="{00000000-0008-0000-0500-000012010000}"/>
              </a:ext>
            </a:extLst>
          </xdr:cNvPr>
          <xdr:cNvSpPr txBox="1"/>
        </xdr:nvSpPr>
        <xdr:spPr>
          <a:xfrm>
            <a:off x="8614230" y="3446687"/>
            <a:ext cx="474313"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12-4</a:t>
            </a:r>
            <a:endParaRPr kumimoji="1" lang="ja-JP" altLang="en-US" sz="1100"/>
          </a:p>
        </xdr:txBody>
      </xdr:sp>
      <xdr:sp macro="" textlink="">
        <xdr:nvSpPr>
          <xdr:cNvPr id="275" name="テキスト ボックス 274">
            <a:extLst>
              <a:ext uri="{FF2B5EF4-FFF2-40B4-BE49-F238E27FC236}">
                <a16:creationId xmlns:a16="http://schemas.microsoft.com/office/drawing/2014/main" id="{00000000-0008-0000-0500-000013010000}"/>
              </a:ext>
            </a:extLst>
          </xdr:cNvPr>
          <xdr:cNvSpPr txBox="1"/>
        </xdr:nvSpPr>
        <xdr:spPr>
          <a:xfrm>
            <a:off x="7825247" y="3446687"/>
            <a:ext cx="474313"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11-4</a:t>
            </a:r>
            <a:endParaRPr kumimoji="1" lang="ja-JP" altLang="en-US" sz="1100"/>
          </a:p>
        </xdr:txBody>
      </xdr:sp>
      <xdr:sp macro="" textlink="">
        <xdr:nvSpPr>
          <xdr:cNvPr id="276" name="テキスト ボックス 275">
            <a:extLst>
              <a:ext uri="{FF2B5EF4-FFF2-40B4-BE49-F238E27FC236}">
                <a16:creationId xmlns:a16="http://schemas.microsoft.com/office/drawing/2014/main" id="{00000000-0008-0000-0500-000014010000}"/>
              </a:ext>
            </a:extLst>
          </xdr:cNvPr>
          <xdr:cNvSpPr txBox="1"/>
        </xdr:nvSpPr>
        <xdr:spPr>
          <a:xfrm>
            <a:off x="10965223" y="3446687"/>
            <a:ext cx="465536"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15-4</a:t>
            </a:r>
            <a:endParaRPr kumimoji="1" lang="ja-JP" altLang="en-US" sz="1100"/>
          </a:p>
        </xdr:txBody>
      </xdr:sp>
      <xdr:sp macro="" textlink="">
        <xdr:nvSpPr>
          <xdr:cNvPr id="277" name="テキスト ボックス 276">
            <a:extLst>
              <a:ext uri="{FF2B5EF4-FFF2-40B4-BE49-F238E27FC236}">
                <a16:creationId xmlns:a16="http://schemas.microsoft.com/office/drawing/2014/main" id="{00000000-0008-0000-0500-000015010000}"/>
              </a:ext>
            </a:extLst>
          </xdr:cNvPr>
          <xdr:cNvSpPr txBox="1"/>
        </xdr:nvSpPr>
        <xdr:spPr>
          <a:xfrm>
            <a:off x="10200496"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14-4</a:t>
            </a:r>
            <a:endParaRPr kumimoji="1" lang="ja-JP" altLang="en-US" sz="1100"/>
          </a:p>
        </xdr:txBody>
      </xdr:sp>
      <xdr:sp macro="" textlink="">
        <xdr:nvSpPr>
          <xdr:cNvPr id="278" name="テキスト ボックス 277">
            <a:extLst>
              <a:ext uri="{FF2B5EF4-FFF2-40B4-BE49-F238E27FC236}">
                <a16:creationId xmlns:a16="http://schemas.microsoft.com/office/drawing/2014/main" id="{00000000-0008-0000-0500-000016010000}"/>
              </a:ext>
            </a:extLst>
          </xdr:cNvPr>
          <xdr:cNvSpPr txBox="1"/>
        </xdr:nvSpPr>
        <xdr:spPr>
          <a:xfrm>
            <a:off x="9410855"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13-4</a:t>
            </a:r>
            <a:endParaRPr kumimoji="1" lang="ja-JP" altLang="en-US" sz="1100"/>
          </a:p>
        </xdr:txBody>
      </xdr:sp>
      <xdr:sp macro="" textlink="">
        <xdr:nvSpPr>
          <xdr:cNvPr id="279" name="テキスト ボックス 278">
            <a:extLst>
              <a:ext uri="{FF2B5EF4-FFF2-40B4-BE49-F238E27FC236}">
                <a16:creationId xmlns:a16="http://schemas.microsoft.com/office/drawing/2014/main" id="{00000000-0008-0000-0500-000017010000}"/>
              </a:ext>
            </a:extLst>
          </xdr:cNvPr>
          <xdr:cNvSpPr txBox="1"/>
        </xdr:nvSpPr>
        <xdr:spPr>
          <a:xfrm>
            <a:off x="12533769" y="3446687"/>
            <a:ext cx="474313"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17-4</a:t>
            </a:r>
            <a:endParaRPr kumimoji="1" lang="ja-JP" altLang="en-US" sz="1100"/>
          </a:p>
        </xdr:txBody>
      </xdr:sp>
      <xdr:sp macro="" textlink="">
        <xdr:nvSpPr>
          <xdr:cNvPr id="280" name="テキスト ボックス 279">
            <a:extLst>
              <a:ext uri="{FF2B5EF4-FFF2-40B4-BE49-F238E27FC236}">
                <a16:creationId xmlns:a16="http://schemas.microsoft.com/office/drawing/2014/main" id="{00000000-0008-0000-0500-000018010000}"/>
              </a:ext>
            </a:extLst>
          </xdr:cNvPr>
          <xdr:cNvSpPr txBox="1"/>
        </xdr:nvSpPr>
        <xdr:spPr>
          <a:xfrm>
            <a:off x="11754809" y="3446687"/>
            <a:ext cx="465537" cy="24053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16-4</a:t>
            </a:r>
            <a:endParaRPr kumimoji="1" lang="ja-JP" altLang="en-US" sz="1100"/>
          </a:p>
        </xdr:txBody>
      </xdr:sp>
      <xdr:cxnSp macro="">
        <xdr:nvCxnSpPr>
          <xdr:cNvPr id="281" name="直線コネクタ 280">
            <a:extLst>
              <a:ext uri="{FF2B5EF4-FFF2-40B4-BE49-F238E27FC236}">
                <a16:creationId xmlns:a16="http://schemas.microsoft.com/office/drawing/2014/main" id="{00000000-0008-0000-0500-000019010000}"/>
              </a:ext>
            </a:extLst>
          </xdr:cNvPr>
          <xdr:cNvCxnSpPr/>
        </xdr:nvCxnSpPr>
        <xdr:spPr>
          <a:xfrm flipV="1">
            <a:off x="415560" y="2990673"/>
            <a:ext cx="3731855" cy="946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82" name="テキスト ボックス 281">
            <a:extLst>
              <a:ext uri="{FF2B5EF4-FFF2-40B4-BE49-F238E27FC236}">
                <a16:creationId xmlns:a16="http://schemas.microsoft.com/office/drawing/2014/main" id="{00000000-0008-0000-0500-00001A010000}"/>
              </a:ext>
            </a:extLst>
          </xdr:cNvPr>
          <xdr:cNvSpPr txBox="1"/>
        </xdr:nvSpPr>
        <xdr:spPr>
          <a:xfrm>
            <a:off x="606004" y="287722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a:t>
            </a:r>
            <a:endParaRPr kumimoji="1" lang="ja-JP" altLang="en-US" sz="1100"/>
          </a:p>
        </xdr:txBody>
      </xdr:sp>
      <xdr:sp macro="" textlink="">
        <xdr:nvSpPr>
          <xdr:cNvPr id="283" name="テキスト ボックス 282">
            <a:extLst>
              <a:ext uri="{FF2B5EF4-FFF2-40B4-BE49-F238E27FC236}">
                <a16:creationId xmlns:a16="http://schemas.microsoft.com/office/drawing/2014/main" id="{00000000-0008-0000-0500-00001B010000}"/>
              </a:ext>
            </a:extLst>
          </xdr:cNvPr>
          <xdr:cNvSpPr txBox="1"/>
        </xdr:nvSpPr>
        <xdr:spPr>
          <a:xfrm>
            <a:off x="1224211" y="2892030"/>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2-5</a:t>
            </a:r>
            <a:endParaRPr kumimoji="1" lang="ja-JP" altLang="en-US" sz="1100"/>
          </a:p>
        </xdr:txBody>
      </xdr:sp>
      <xdr:sp macro="" textlink="">
        <xdr:nvSpPr>
          <xdr:cNvPr id="284" name="テキスト ボックス 283">
            <a:extLst>
              <a:ext uri="{FF2B5EF4-FFF2-40B4-BE49-F238E27FC236}">
                <a16:creationId xmlns:a16="http://schemas.microsoft.com/office/drawing/2014/main" id="{00000000-0008-0000-0500-00001C010000}"/>
              </a:ext>
            </a:extLst>
          </xdr:cNvPr>
          <xdr:cNvSpPr txBox="1"/>
        </xdr:nvSpPr>
        <xdr:spPr>
          <a:xfrm>
            <a:off x="1843024" y="287722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3-5</a:t>
            </a:r>
            <a:endParaRPr kumimoji="1" lang="ja-JP" altLang="en-US" sz="1100"/>
          </a:p>
        </xdr:txBody>
      </xdr:sp>
      <xdr:sp macro="" textlink="">
        <xdr:nvSpPr>
          <xdr:cNvPr id="285" name="テキスト ボックス 284">
            <a:extLst>
              <a:ext uri="{FF2B5EF4-FFF2-40B4-BE49-F238E27FC236}">
                <a16:creationId xmlns:a16="http://schemas.microsoft.com/office/drawing/2014/main" id="{00000000-0008-0000-0500-00001D010000}"/>
              </a:ext>
            </a:extLst>
          </xdr:cNvPr>
          <xdr:cNvSpPr txBox="1"/>
        </xdr:nvSpPr>
        <xdr:spPr>
          <a:xfrm>
            <a:off x="2503777" y="2877223"/>
            <a:ext cx="474313"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4-5</a:t>
            </a:r>
            <a:endParaRPr kumimoji="1" lang="ja-JP" altLang="en-US" sz="1100"/>
          </a:p>
        </xdr:txBody>
      </xdr:sp>
      <xdr:sp macro="" textlink="">
        <xdr:nvSpPr>
          <xdr:cNvPr id="286" name="テキスト ボックス 285">
            <a:extLst>
              <a:ext uri="{FF2B5EF4-FFF2-40B4-BE49-F238E27FC236}">
                <a16:creationId xmlns:a16="http://schemas.microsoft.com/office/drawing/2014/main" id="{00000000-0008-0000-0500-00001E010000}"/>
              </a:ext>
            </a:extLst>
          </xdr:cNvPr>
          <xdr:cNvSpPr txBox="1"/>
        </xdr:nvSpPr>
        <xdr:spPr>
          <a:xfrm>
            <a:off x="3113883" y="2884626"/>
            <a:ext cx="475001" cy="24978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5-5</a:t>
            </a:r>
            <a:endParaRPr kumimoji="1" lang="ja-JP" altLang="en-US" sz="1100"/>
          </a:p>
        </xdr:txBody>
      </xdr:sp>
      <xdr:sp macro="" textlink="">
        <xdr:nvSpPr>
          <xdr:cNvPr id="287" name="テキスト ボックス 286">
            <a:extLst>
              <a:ext uri="{FF2B5EF4-FFF2-40B4-BE49-F238E27FC236}">
                <a16:creationId xmlns:a16="http://schemas.microsoft.com/office/drawing/2014/main" id="{00000000-0008-0000-0500-00001F010000}"/>
              </a:ext>
            </a:extLst>
          </xdr:cNvPr>
          <xdr:cNvSpPr txBox="1"/>
        </xdr:nvSpPr>
        <xdr:spPr>
          <a:xfrm>
            <a:off x="100066" y="2712157"/>
            <a:ext cx="289440" cy="461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5</a:t>
            </a:r>
            <a:endParaRPr kumimoji="1" lang="ja-JP" altLang="en-US" sz="2400"/>
          </a:p>
        </xdr:txBody>
      </xdr:sp>
      <xdr:sp macro="" textlink="">
        <xdr:nvSpPr>
          <xdr:cNvPr id="288" name="テキスト ボックス 287">
            <a:extLst>
              <a:ext uri="{FF2B5EF4-FFF2-40B4-BE49-F238E27FC236}">
                <a16:creationId xmlns:a16="http://schemas.microsoft.com/office/drawing/2014/main" id="{00000000-0008-0000-0500-000020010000}"/>
              </a:ext>
            </a:extLst>
          </xdr:cNvPr>
          <xdr:cNvSpPr txBox="1"/>
        </xdr:nvSpPr>
        <xdr:spPr>
          <a:xfrm>
            <a:off x="100066" y="1328782"/>
            <a:ext cx="289440" cy="4611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2400"/>
              <a:t>7</a:t>
            </a:r>
            <a:endParaRPr kumimoji="1" lang="ja-JP" altLang="en-US" sz="2400"/>
          </a:p>
        </xdr:txBody>
      </xdr:sp>
      <xdr:sp macro="" textlink="">
        <xdr:nvSpPr>
          <xdr:cNvPr id="289" name="正方形/長方形 288">
            <a:extLst>
              <a:ext uri="{FF2B5EF4-FFF2-40B4-BE49-F238E27FC236}">
                <a16:creationId xmlns:a16="http://schemas.microsoft.com/office/drawing/2014/main" id="{00000000-0008-0000-0500-000021010000}"/>
              </a:ext>
            </a:extLst>
          </xdr:cNvPr>
          <xdr:cNvSpPr/>
        </xdr:nvSpPr>
        <xdr:spPr>
          <a:xfrm>
            <a:off x="503918" y="5755516"/>
            <a:ext cx="14430903" cy="438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0" name="テキスト ボックス 289">
            <a:extLst>
              <a:ext uri="{FF2B5EF4-FFF2-40B4-BE49-F238E27FC236}">
                <a16:creationId xmlns:a16="http://schemas.microsoft.com/office/drawing/2014/main" id="{00000000-0008-0000-0500-000022010000}"/>
              </a:ext>
            </a:extLst>
          </xdr:cNvPr>
          <xdr:cNvSpPr txBox="1"/>
        </xdr:nvSpPr>
        <xdr:spPr>
          <a:xfrm>
            <a:off x="14142473" y="5746049"/>
            <a:ext cx="580187" cy="448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X</a:t>
            </a:r>
            <a:r>
              <a:rPr kumimoji="1" lang="ja-JP" altLang="en-US" sz="2000"/>
              <a:t>軸</a:t>
            </a:r>
          </a:p>
        </xdr:txBody>
      </xdr:sp>
      <xdr:sp macro="" textlink="">
        <xdr:nvSpPr>
          <xdr:cNvPr id="291" name="テキスト ボックス 290">
            <a:extLst>
              <a:ext uri="{FF2B5EF4-FFF2-40B4-BE49-F238E27FC236}">
                <a16:creationId xmlns:a16="http://schemas.microsoft.com/office/drawing/2014/main" id="{00000000-0008-0000-0500-000023010000}"/>
              </a:ext>
            </a:extLst>
          </xdr:cNvPr>
          <xdr:cNvSpPr txBox="1"/>
        </xdr:nvSpPr>
        <xdr:spPr>
          <a:xfrm>
            <a:off x="69270" y="771823"/>
            <a:ext cx="580187" cy="44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Y</a:t>
            </a:r>
            <a:r>
              <a:rPr kumimoji="1" lang="ja-JP" altLang="en-US" sz="2000"/>
              <a:t>軸</a:t>
            </a:r>
          </a:p>
        </xdr:txBody>
      </xdr:sp>
      <xdr:sp macro="" textlink="">
        <xdr:nvSpPr>
          <xdr:cNvPr id="292" name="テキスト ボックス 291">
            <a:extLst>
              <a:ext uri="{FF2B5EF4-FFF2-40B4-BE49-F238E27FC236}">
                <a16:creationId xmlns:a16="http://schemas.microsoft.com/office/drawing/2014/main" id="{00000000-0008-0000-0500-000024010000}"/>
              </a:ext>
            </a:extLst>
          </xdr:cNvPr>
          <xdr:cNvSpPr txBox="1"/>
        </xdr:nvSpPr>
        <xdr:spPr>
          <a:xfrm>
            <a:off x="13858037" y="4805285"/>
            <a:ext cx="843345" cy="29469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仮想柱</a:t>
            </a:r>
            <a:r>
              <a:rPr kumimoji="1" lang="en-US" altLang="ja-JP" sz="1100"/>
              <a:t>NO</a:t>
            </a:r>
            <a:endParaRPr kumimoji="1" lang="ja-JP" altLang="en-US" sz="1100"/>
          </a:p>
        </xdr:txBody>
      </xdr:sp>
      <xdr:cxnSp macro="">
        <xdr:nvCxnSpPr>
          <xdr:cNvPr id="293" name="直線矢印コネクタ 292">
            <a:extLst>
              <a:ext uri="{FF2B5EF4-FFF2-40B4-BE49-F238E27FC236}">
                <a16:creationId xmlns:a16="http://schemas.microsoft.com/office/drawing/2014/main" id="{00000000-0008-0000-0500-000025010000}"/>
              </a:ext>
            </a:extLst>
          </xdr:cNvPr>
          <xdr:cNvCxnSpPr>
            <a:stCxn id="292" idx="1"/>
            <a:endCxn id="310" idx="3"/>
          </xdr:cNvCxnSpPr>
        </xdr:nvCxnSpPr>
        <xdr:spPr>
          <a:xfrm flipH="1">
            <a:off x="12995568" y="4952633"/>
            <a:ext cx="862469" cy="300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4" name="テキスト ボックス 293">
            <a:extLst>
              <a:ext uri="{FF2B5EF4-FFF2-40B4-BE49-F238E27FC236}">
                <a16:creationId xmlns:a16="http://schemas.microsoft.com/office/drawing/2014/main" id="{00000000-0008-0000-0500-000026010000}"/>
              </a:ext>
            </a:extLst>
          </xdr:cNvPr>
          <xdr:cNvSpPr txBox="1"/>
        </xdr:nvSpPr>
        <xdr:spPr>
          <a:xfrm>
            <a:off x="604603"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a:t>
            </a:r>
            <a:endParaRPr kumimoji="1" lang="ja-JP" altLang="en-US" sz="1100"/>
          </a:p>
        </xdr:txBody>
      </xdr:sp>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1209434"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2-1</a:t>
            </a:r>
            <a:endParaRPr kumimoji="1" lang="ja-JP" altLang="en-US" sz="1100"/>
          </a:p>
        </xdr:txBody>
      </xdr:sp>
      <xdr:sp macro="" textlink="">
        <xdr:nvSpPr>
          <xdr:cNvPr id="296" name="テキスト ボックス 295">
            <a:extLst>
              <a:ext uri="{FF2B5EF4-FFF2-40B4-BE49-F238E27FC236}">
                <a16:creationId xmlns:a16="http://schemas.microsoft.com/office/drawing/2014/main" id="{00000000-0008-0000-0500-000028010000}"/>
              </a:ext>
            </a:extLst>
          </xdr:cNvPr>
          <xdr:cNvSpPr txBox="1"/>
        </xdr:nvSpPr>
        <xdr:spPr>
          <a:xfrm>
            <a:off x="1845333"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3-1</a:t>
            </a:r>
            <a:endParaRPr kumimoji="1" lang="ja-JP" altLang="en-US" sz="1100"/>
          </a:p>
        </xdr:txBody>
      </xdr:sp>
      <xdr:sp macro="" textlink="">
        <xdr:nvSpPr>
          <xdr:cNvPr id="297" name="テキスト ボックス 296">
            <a:extLst>
              <a:ext uri="{FF2B5EF4-FFF2-40B4-BE49-F238E27FC236}">
                <a16:creationId xmlns:a16="http://schemas.microsoft.com/office/drawing/2014/main" id="{00000000-0008-0000-0500-000029010000}"/>
              </a:ext>
            </a:extLst>
          </xdr:cNvPr>
          <xdr:cNvSpPr txBox="1"/>
        </xdr:nvSpPr>
        <xdr:spPr>
          <a:xfrm>
            <a:off x="2485669"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4-1</a:t>
            </a:r>
            <a:endParaRPr kumimoji="1" lang="ja-JP" altLang="en-US" sz="1100"/>
          </a:p>
        </xdr:txBody>
      </xdr:sp>
      <xdr:sp macro="" textlink="">
        <xdr:nvSpPr>
          <xdr:cNvPr id="298" name="テキスト ボックス 297">
            <a:extLst>
              <a:ext uri="{FF2B5EF4-FFF2-40B4-BE49-F238E27FC236}">
                <a16:creationId xmlns:a16="http://schemas.microsoft.com/office/drawing/2014/main" id="{00000000-0008-0000-0500-00002A010000}"/>
              </a:ext>
            </a:extLst>
          </xdr:cNvPr>
          <xdr:cNvSpPr txBox="1"/>
        </xdr:nvSpPr>
        <xdr:spPr>
          <a:xfrm>
            <a:off x="3102607"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5-1</a:t>
            </a:r>
            <a:endParaRPr kumimoji="1" lang="ja-JP" altLang="en-US" sz="1100"/>
          </a:p>
        </xdr:txBody>
      </xdr:sp>
      <xdr:sp macro="" textlink="">
        <xdr:nvSpPr>
          <xdr:cNvPr id="299" name="テキスト ボックス 298">
            <a:extLst>
              <a:ext uri="{FF2B5EF4-FFF2-40B4-BE49-F238E27FC236}">
                <a16:creationId xmlns:a16="http://schemas.microsoft.com/office/drawing/2014/main" id="{00000000-0008-0000-0500-00002B010000}"/>
              </a:ext>
            </a:extLst>
          </xdr:cNvPr>
          <xdr:cNvSpPr txBox="1"/>
        </xdr:nvSpPr>
        <xdr:spPr>
          <a:xfrm>
            <a:off x="3899497"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6-1</a:t>
            </a:r>
            <a:endParaRPr kumimoji="1" lang="ja-JP" altLang="en-US" sz="1100"/>
          </a:p>
        </xdr:txBody>
      </xdr:sp>
      <xdr:sp macro="" textlink="">
        <xdr:nvSpPr>
          <xdr:cNvPr id="300" name="テキスト ボックス 299">
            <a:extLst>
              <a:ext uri="{FF2B5EF4-FFF2-40B4-BE49-F238E27FC236}">
                <a16:creationId xmlns:a16="http://schemas.microsoft.com/office/drawing/2014/main" id="{00000000-0008-0000-0500-00002C010000}"/>
              </a:ext>
            </a:extLst>
          </xdr:cNvPr>
          <xdr:cNvSpPr txBox="1"/>
        </xdr:nvSpPr>
        <xdr:spPr>
          <a:xfrm>
            <a:off x="4695177"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7-1</a:t>
            </a:r>
            <a:endParaRPr kumimoji="1" lang="ja-JP" altLang="en-US" sz="1100"/>
          </a:p>
        </xdr:txBody>
      </xdr:sp>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5477544"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8-1</a:t>
            </a:r>
            <a:endParaRPr kumimoji="1" lang="ja-JP" altLang="en-US" sz="1100"/>
          </a:p>
        </xdr:txBody>
      </xdr:sp>
      <xdr:sp macro="" textlink="">
        <xdr:nvSpPr>
          <xdr:cNvPr id="302" name="テキスト ボックス 301">
            <a:extLst>
              <a:ext uri="{FF2B5EF4-FFF2-40B4-BE49-F238E27FC236}">
                <a16:creationId xmlns:a16="http://schemas.microsoft.com/office/drawing/2014/main" id="{00000000-0008-0000-0500-00002E010000}"/>
              </a:ext>
            </a:extLst>
          </xdr:cNvPr>
          <xdr:cNvSpPr txBox="1"/>
        </xdr:nvSpPr>
        <xdr:spPr>
          <a:xfrm>
            <a:off x="6255472"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9-1</a:t>
            </a:r>
            <a:endParaRPr kumimoji="1" lang="ja-JP" altLang="en-US" sz="1100"/>
          </a:p>
        </xdr:txBody>
      </xdr:sp>
      <xdr:sp macro="" textlink="">
        <xdr:nvSpPr>
          <xdr:cNvPr id="303" name="テキスト ボックス 302">
            <a:extLst>
              <a:ext uri="{FF2B5EF4-FFF2-40B4-BE49-F238E27FC236}">
                <a16:creationId xmlns:a16="http://schemas.microsoft.com/office/drawing/2014/main" id="{00000000-0008-0000-0500-00002F010000}"/>
              </a:ext>
            </a:extLst>
          </xdr:cNvPr>
          <xdr:cNvSpPr txBox="1"/>
        </xdr:nvSpPr>
        <xdr:spPr>
          <a:xfrm>
            <a:off x="7028962" y="5128229"/>
            <a:ext cx="471086"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10-1</a:t>
            </a:r>
            <a:endParaRPr kumimoji="1" lang="ja-JP" altLang="en-US" sz="1100"/>
          </a:p>
        </xdr:txBody>
      </xdr:sp>
      <xdr:sp macro="" textlink="">
        <xdr:nvSpPr>
          <xdr:cNvPr id="304" name="テキスト ボックス 303">
            <a:extLst>
              <a:ext uri="{FF2B5EF4-FFF2-40B4-BE49-F238E27FC236}">
                <a16:creationId xmlns:a16="http://schemas.microsoft.com/office/drawing/2014/main" id="{00000000-0008-0000-0500-000030010000}"/>
              </a:ext>
            </a:extLst>
          </xdr:cNvPr>
          <xdr:cNvSpPr txBox="1"/>
        </xdr:nvSpPr>
        <xdr:spPr>
          <a:xfrm>
            <a:off x="7825854"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11-1</a:t>
            </a:r>
            <a:endParaRPr kumimoji="1" lang="ja-JP" altLang="en-US" sz="1100"/>
          </a:p>
        </xdr:txBody>
      </xdr:sp>
      <xdr:sp macro="" textlink="">
        <xdr:nvSpPr>
          <xdr:cNvPr id="305" name="テキスト ボックス 304">
            <a:extLst>
              <a:ext uri="{FF2B5EF4-FFF2-40B4-BE49-F238E27FC236}">
                <a16:creationId xmlns:a16="http://schemas.microsoft.com/office/drawing/2014/main" id="{00000000-0008-0000-0500-000031010000}"/>
              </a:ext>
            </a:extLst>
          </xdr:cNvPr>
          <xdr:cNvSpPr txBox="1"/>
        </xdr:nvSpPr>
        <xdr:spPr>
          <a:xfrm>
            <a:off x="8608216"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12-1</a:t>
            </a:r>
            <a:endParaRPr kumimoji="1" lang="ja-JP" altLang="en-US" sz="1100"/>
          </a:p>
        </xdr:txBody>
      </xdr:sp>
      <xdr:sp macro="" textlink="">
        <xdr:nvSpPr>
          <xdr:cNvPr id="306" name="テキスト ボックス 305">
            <a:extLst>
              <a:ext uri="{FF2B5EF4-FFF2-40B4-BE49-F238E27FC236}">
                <a16:creationId xmlns:a16="http://schemas.microsoft.com/office/drawing/2014/main" id="{00000000-0008-0000-0500-000032010000}"/>
              </a:ext>
            </a:extLst>
          </xdr:cNvPr>
          <xdr:cNvSpPr txBox="1"/>
        </xdr:nvSpPr>
        <xdr:spPr>
          <a:xfrm>
            <a:off x="9399458"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13-1</a:t>
            </a:r>
            <a:endParaRPr kumimoji="1" lang="ja-JP" altLang="en-US" sz="1100"/>
          </a:p>
        </xdr:txBody>
      </xdr:sp>
      <xdr:sp macro="" textlink="">
        <xdr:nvSpPr>
          <xdr:cNvPr id="307" name="テキスト ボックス 306">
            <a:extLst>
              <a:ext uri="{FF2B5EF4-FFF2-40B4-BE49-F238E27FC236}">
                <a16:creationId xmlns:a16="http://schemas.microsoft.com/office/drawing/2014/main" id="{00000000-0008-0000-0500-000033010000}"/>
              </a:ext>
            </a:extLst>
          </xdr:cNvPr>
          <xdr:cNvSpPr txBox="1"/>
        </xdr:nvSpPr>
        <xdr:spPr>
          <a:xfrm>
            <a:off x="10190700"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14-1</a:t>
            </a:r>
            <a:endParaRPr kumimoji="1" lang="ja-JP" altLang="en-US" sz="1100"/>
          </a:p>
        </xdr:txBody>
      </xdr:sp>
      <xdr:sp macro="" textlink="">
        <xdr:nvSpPr>
          <xdr:cNvPr id="308" name="テキスト ボックス 307">
            <a:extLst>
              <a:ext uri="{FF2B5EF4-FFF2-40B4-BE49-F238E27FC236}">
                <a16:creationId xmlns:a16="http://schemas.microsoft.com/office/drawing/2014/main" id="{00000000-0008-0000-0500-000034010000}"/>
              </a:ext>
            </a:extLst>
          </xdr:cNvPr>
          <xdr:cNvSpPr txBox="1"/>
        </xdr:nvSpPr>
        <xdr:spPr>
          <a:xfrm>
            <a:off x="10959750" y="5128229"/>
            <a:ext cx="471084"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15-1</a:t>
            </a:r>
            <a:endParaRPr kumimoji="1" lang="ja-JP" altLang="en-US" sz="1100"/>
          </a:p>
        </xdr:txBody>
      </xdr:sp>
      <xdr:sp macro="" textlink="">
        <xdr:nvSpPr>
          <xdr:cNvPr id="309" name="テキスト ボックス 308">
            <a:extLst>
              <a:ext uri="{FF2B5EF4-FFF2-40B4-BE49-F238E27FC236}">
                <a16:creationId xmlns:a16="http://schemas.microsoft.com/office/drawing/2014/main" id="{00000000-0008-0000-0500-000035010000}"/>
              </a:ext>
            </a:extLst>
          </xdr:cNvPr>
          <xdr:cNvSpPr txBox="1"/>
        </xdr:nvSpPr>
        <xdr:spPr>
          <a:xfrm>
            <a:off x="11750994" y="5128229"/>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16-1</a:t>
            </a:r>
            <a:endParaRPr kumimoji="1" lang="ja-JP" altLang="en-US" sz="1100"/>
          </a:p>
        </xdr:txBody>
      </xdr:sp>
      <xdr:sp macro="" textlink="">
        <xdr:nvSpPr>
          <xdr:cNvPr id="310" name="テキスト ボックス 309">
            <a:extLst>
              <a:ext uri="{FF2B5EF4-FFF2-40B4-BE49-F238E27FC236}">
                <a16:creationId xmlns:a16="http://schemas.microsoft.com/office/drawing/2014/main" id="{00000000-0008-0000-0500-000036010000}"/>
              </a:ext>
            </a:extLst>
          </xdr:cNvPr>
          <xdr:cNvSpPr txBox="1"/>
        </xdr:nvSpPr>
        <xdr:spPr>
          <a:xfrm>
            <a:off x="12521255" y="5128229"/>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17-1</a:t>
            </a:r>
            <a:endParaRPr kumimoji="1" lang="ja-JP" altLang="en-US" sz="1100"/>
          </a:p>
        </xdr:txBody>
      </xdr:sp>
      <xdr:sp macro="" textlink="">
        <xdr:nvSpPr>
          <xdr:cNvPr id="311" name="テキスト ボックス 310">
            <a:extLst>
              <a:ext uri="{FF2B5EF4-FFF2-40B4-BE49-F238E27FC236}">
                <a16:creationId xmlns:a16="http://schemas.microsoft.com/office/drawing/2014/main" id="{00000000-0008-0000-0500-000037010000}"/>
              </a:ext>
            </a:extLst>
          </xdr:cNvPr>
          <xdr:cNvSpPr txBox="1"/>
        </xdr:nvSpPr>
        <xdr:spPr>
          <a:xfrm>
            <a:off x="1215870" y="3771128"/>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2-3</a:t>
            </a:r>
            <a:endParaRPr kumimoji="1" lang="ja-JP" altLang="en-US" sz="1100"/>
          </a:p>
        </xdr:txBody>
      </xdr:sp>
      <xdr:sp macro="" textlink="">
        <xdr:nvSpPr>
          <xdr:cNvPr id="312" name="テキスト ボックス 311">
            <a:extLst>
              <a:ext uri="{FF2B5EF4-FFF2-40B4-BE49-F238E27FC236}">
                <a16:creationId xmlns:a16="http://schemas.microsoft.com/office/drawing/2014/main" id="{00000000-0008-0000-0500-000038010000}"/>
              </a:ext>
            </a:extLst>
          </xdr:cNvPr>
          <xdr:cNvSpPr txBox="1"/>
        </xdr:nvSpPr>
        <xdr:spPr>
          <a:xfrm>
            <a:off x="1842892" y="3771128"/>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3-3</a:t>
            </a:r>
            <a:endParaRPr kumimoji="1" lang="ja-JP" altLang="en-US" sz="1100"/>
          </a:p>
        </xdr:txBody>
      </xdr:sp>
      <xdr:sp macro="" textlink="">
        <xdr:nvSpPr>
          <xdr:cNvPr id="313" name="テキスト ボックス 312">
            <a:extLst>
              <a:ext uri="{FF2B5EF4-FFF2-40B4-BE49-F238E27FC236}">
                <a16:creationId xmlns:a16="http://schemas.microsoft.com/office/drawing/2014/main" id="{00000000-0008-0000-0500-000039010000}"/>
              </a:ext>
            </a:extLst>
          </xdr:cNvPr>
          <xdr:cNvSpPr txBox="1"/>
        </xdr:nvSpPr>
        <xdr:spPr>
          <a:xfrm>
            <a:off x="2492109" y="3771128"/>
            <a:ext cx="474313"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4-3</a:t>
            </a:r>
            <a:endParaRPr kumimoji="1" lang="ja-JP" altLang="en-US" sz="1100"/>
          </a:p>
        </xdr:txBody>
      </xdr:sp>
      <xdr:sp macro="" textlink="">
        <xdr:nvSpPr>
          <xdr:cNvPr id="314" name="テキスト ボックス 313">
            <a:extLst>
              <a:ext uri="{FF2B5EF4-FFF2-40B4-BE49-F238E27FC236}">
                <a16:creationId xmlns:a16="http://schemas.microsoft.com/office/drawing/2014/main" id="{00000000-0008-0000-0500-00003A010000}"/>
              </a:ext>
            </a:extLst>
          </xdr:cNvPr>
          <xdr:cNvSpPr txBox="1"/>
        </xdr:nvSpPr>
        <xdr:spPr>
          <a:xfrm>
            <a:off x="3100168" y="3771128"/>
            <a:ext cx="471085" cy="2497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5-3</a:t>
            </a:r>
            <a:endParaRPr kumimoji="1" lang="ja-JP" altLang="en-US" sz="1100"/>
          </a:p>
        </xdr:txBody>
      </xdr:sp>
      <xdr:sp macro="" textlink="">
        <xdr:nvSpPr>
          <xdr:cNvPr id="315" name="テキスト ボックス 314">
            <a:extLst>
              <a:ext uri="{FF2B5EF4-FFF2-40B4-BE49-F238E27FC236}">
                <a16:creationId xmlns:a16="http://schemas.microsoft.com/office/drawing/2014/main" id="{00000000-0008-0000-0500-00003B010000}"/>
              </a:ext>
            </a:extLst>
          </xdr:cNvPr>
          <xdr:cNvSpPr txBox="1"/>
        </xdr:nvSpPr>
        <xdr:spPr>
          <a:xfrm>
            <a:off x="1215870" y="2210592"/>
            <a:ext cx="474313" cy="249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2-6</a:t>
            </a:r>
            <a:endParaRPr kumimoji="1" lang="ja-JP" altLang="en-US" sz="1100"/>
          </a:p>
        </xdr:txBody>
      </xdr:sp>
      <xdr:sp macro="" textlink="">
        <xdr:nvSpPr>
          <xdr:cNvPr id="316" name="テキスト ボックス 315">
            <a:extLst>
              <a:ext uri="{FF2B5EF4-FFF2-40B4-BE49-F238E27FC236}">
                <a16:creationId xmlns:a16="http://schemas.microsoft.com/office/drawing/2014/main" id="{00000000-0008-0000-0500-00003C010000}"/>
              </a:ext>
            </a:extLst>
          </xdr:cNvPr>
          <xdr:cNvSpPr txBox="1"/>
        </xdr:nvSpPr>
        <xdr:spPr>
          <a:xfrm>
            <a:off x="1847331" y="2210592"/>
            <a:ext cx="474313" cy="249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3-6</a:t>
            </a:r>
            <a:endParaRPr kumimoji="1" lang="ja-JP" altLang="en-US" sz="1100"/>
          </a:p>
        </xdr:txBody>
      </xdr:sp>
      <xdr:sp macro="" textlink="">
        <xdr:nvSpPr>
          <xdr:cNvPr id="317" name="テキスト ボックス 316">
            <a:extLst>
              <a:ext uri="{FF2B5EF4-FFF2-40B4-BE49-F238E27FC236}">
                <a16:creationId xmlns:a16="http://schemas.microsoft.com/office/drawing/2014/main" id="{00000000-0008-0000-0500-00003D010000}"/>
              </a:ext>
            </a:extLst>
          </xdr:cNvPr>
          <xdr:cNvSpPr txBox="1"/>
        </xdr:nvSpPr>
        <xdr:spPr>
          <a:xfrm>
            <a:off x="2492108" y="2210592"/>
            <a:ext cx="474313" cy="249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4-6</a:t>
            </a:r>
            <a:endParaRPr kumimoji="1" lang="ja-JP" altLang="en-US" sz="1100"/>
          </a:p>
        </xdr:txBody>
      </xdr:sp>
      <xdr:sp macro="" textlink="">
        <xdr:nvSpPr>
          <xdr:cNvPr id="318" name="テキスト ボックス 317">
            <a:extLst>
              <a:ext uri="{FF2B5EF4-FFF2-40B4-BE49-F238E27FC236}">
                <a16:creationId xmlns:a16="http://schemas.microsoft.com/office/drawing/2014/main" id="{00000000-0008-0000-0500-00003E010000}"/>
              </a:ext>
            </a:extLst>
          </xdr:cNvPr>
          <xdr:cNvSpPr txBox="1"/>
        </xdr:nvSpPr>
        <xdr:spPr>
          <a:xfrm>
            <a:off x="3104605" y="2210592"/>
            <a:ext cx="471085" cy="249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100"/>
              <a:t>5-6</a:t>
            </a:r>
            <a:endParaRPr kumimoji="1" lang="ja-JP" altLang="en-US" sz="1100"/>
          </a:p>
        </xdr:txBody>
      </xdr:sp>
      <xdr:sp macro="" textlink="">
        <xdr:nvSpPr>
          <xdr:cNvPr id="319" name="テキスト ボックス 318">
            <a:extLst>
              <a:ext uri="{FF2B5EF4-FFF2-40B4-BE49-F238E27FC236}">
                <a16:creationId xmlns:a16="http://schemas.microsoft.com/office/drawing/2014/main" id="{00000000-0008-0000-0500-00003F010000}"/>
              </a:ext>
            </a:extLst>
          </xdr:cNvPr>
          <xdr:cNvSpPr txBox="1"/>
        </xdr:nvSpPr>
        <xdr:spPr>
          <a:xfrm>
            <a:off x="5267751" y="586114"/>
            <a:ext cx="679527" cy="31757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実柱</a:t>
            </a:r>
            <a:r>
              <a:rPr kumimoji="1" lang="en-US" altLang="ja-JP" sz="1100"/>
              <a:t>NO</a:t>
            </a:r>
            <a:endParaRPr kumimoji="1" lang="ja-JP" altLang="en-US" sz="1100"/>
          </a:p>
        </xdr:txBody>
      </xdr:sp>
      <xdr:cxnSp macro="">
        <xdr:nvCxnSpPr>
          <xdr:cNvPr id="320" name="直線矢印コネクタ 319">
            <a:extLst>
              <a:ext uri="{FF2B5EF4-FFF2-40B4-BE49-F238E27FC236}">
                <a16:creationId xmlns:a16="http://schemas.microsoft.com/office/drawing/2014/main" id="{00000000-0008-0000-0500-000040010000}"/>
              </a:ext>
            </a:extLst>
          </xdr:cNvPr>
          <xdr:cNvCxnSpPr>
            <a:cxnSpLocks/>
            <a:stCxn id="319" idx="2"/>
            <a:endCxn id="223" idx="0"/>
          </xdr:cNvCxnSpPr>
        </xdr:nvCxnSpPr>
        <xdr:spPr>
          <a:xfrm flipH="1">
            <a:off x="4936100" y="903693"/>
            <a:ext cx="671415" cy="5381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17320</xdr:rowOff>
    </xdr:from>
    <xdr:to>
      <xdr:col>15</xdr:col>
      <xdr:colOff>43568</xdr:colOff>
      <xdr:row>0</xdr:row>
      <xdr:rowOff>906320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 y="17320"/>
          <a:ext cx="4668982" cy="9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a:t>屋外エリアレイアウト</a:t>
          </a:r>
        </a:p>
      </xdr:txBody>
    </xdr:sp>
    <xdr:clientData/>
  </xdr:twoCellAnchor>
  <xdr:twoCellAnchor editAs="absolute">
    <xdr:from>
      <xdr:col>29</xdr:col>
      <xdr:colOff>291947</xdr:colOff>
      <xdr:row>0</xdr:row>
      <xdr:rowOff>735293</xdr:rowOff>
    </xdr:from>
    <xdr:to>
      <xdr:col>32</xdr:col>
      <xdr:colOff>530246</xdr:colOff>
      <xdr:row>0</xdr:row>
      <xdr:rowOff>1170990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3059182" y="735293"/>
          <a:ext cx="2210535" cy="435697"/>
        </a:xfrm>
        <a:prstGeom prst="rect">
          <a:avLst/>
        </a:prstGeom>
        <a:solidFill>
          <a:schemeClr val="bg1"/>
        </a:solid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エリア記号　振り分け</a:t>
          </a:r>
        </a:p>
      </xdr:txBody>
    </xdr:sp>
    <xdr:clientData/>
  </xdr:twoCellAnchor>
  <xdr:twoCellAnchor editAs="absolute">
    <xdr:from>
      <xdr:col>0</xdr:col>
      <xdr:colOff>0</xdr:colOff>
      <xdr:row>0</xdr:row>
      <xdr:rowOff>644523</xdr:rowOff>
    </xdr:from>
    <xdr:to>
      <xdr:col>29</xdr:col>
      <xdr:colOff>197341</xdr:colOff>
      <xdr:row>17</xdr:row>
      <xdr:rowOff>27614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5845"/>
        <a:stretch/>
      </xdr:blipFill>
      <xdr:spPr>
        <a:xfrm>
          <a:off x="0" y="657223"/>
          <a:ext cx="12850864" cy="8613777"/>
        </a:xfrm>
        <a:prstGeom prst="rect">
          <a:avLst/>
        </a:prstGeom>
      </xdr:spPr>
    </xdr:pic>
    <xdr:clientData/>
  </xdr:twoCellAnchor>
  <xdr:twoCellAnchor editAs="absolute">
    <xdr:from>
      <xdr:col>11</xdr:col>
      <xdr:colOff>817574</xdr:colOff>
      <xdr:row>6</xdr:row>
      <xdr:rowOff>674014</xdr:rowOff>
    </xdr:from>
    <xdr:to>
      <xdr:col>16</xdr:col>
      <xdr:colOff>2272947</xdr:colOff>
      <xdr:row>6</xdr:row>
      <xdr:rowOff>1835702</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690949" y="4270436"/>
          <a:ext cx="3567815" cy="1161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800"/>
            <a:t>西神研究棟</a:t>
          </a:r>
        </a:p>
      </xdr:txBody>
    </xdr:sp>
    <xdr:clientData/>
  </xdr:twoCellAnchor>
  <xdr:twoCellAnchor editAs="absolute">
    <xdr:from>
      <xdr:col>16</xdr:col>
      <xdr:colOff>815739</xdr:colOff>
      <xdr:row>4</xdr:row>
      <xdr:rowOff>218037</xdr:rowOff>
    </xdr:from>
    <xdr:to>
      <xdr:col>17</xdr:col>
      <xdr:colOff>917970</xdr:colOff>
      <xdr:row>6</xdr:row>
      <xdr:rowOff>736167</xdr:rowOff>
    </xdr:to>
    <xdr:pic>
      <xdr:nvPicPr>
        <xdr:cNvPr id="39" name="図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00000"/>
                  </a14:imgEffect>
                  <a14:imgEffect>
                    <a14:brightnessContrast contrast="100000"/>
                  </a14:imgEffect>
                </a14:imgLayer>
              </a14:imgProps>
            </a:ext>
            <a:ext uri="{28A0092B-C50C-407E-A947-70E740481C1C}">
              <a14:useLocalDpi xmlns:a14="http://schemas.microsoft.com/office/drawing/2010/main" val="0"/>
            </a:ext>
          </a:extLst>
        </a:blip>
        <a:stretch>
          <a:fillRect/>
        </a:stretch>
      </xdr:blipFill>
      <xdr:spPr>
        <a:xfrm>
          <a:off x="5750756" y="3017079"/>
          <a:ext cx="2666724" cy="1436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141636</xdr:colOff>
          <xdr:row>0</xdr:row>
          <xdr:rowOff>1185004</xdr:rowOff>
        </xdr:from>
        <xdr:to>
          <xdr:col>33</xdr:col>
          <xdr:colOff>0</xdr:colOff>
          <xdr:row>14</xdr:row>
          <xdr:rowOff>399336</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a:extLst>
                <a:ext uri="{84589F7E-364E-4C9E-8A38-B11213B215E9}">
                  <a14:cameraTool cellRange="$AK$18:$AL$37" spid="_x0000_s9504"/>
                </a:ext>
              </a:extLst>
            </xdr:cNvPicPr>
          </xdr:nvPicPr>
          <xdr:blipFill>
            <a:blip xmlns:r="http://schemas.openxmlformats.org/officeDocument/2006/relationships" r:embed="rId4"/>
            <a:srcRect/>
            <a:stretch>
              <a:fillRect/>
            </a:stretch>
          </xdr:blipFill>
          <xdr:spPr bwMode="auto">
            <a:xfrm>
              <a:off x="12908871" y="1185004"/>
              <a:ext cx="2491651" cy="68866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7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7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7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7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7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7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7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7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7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7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7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7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7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7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7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7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7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7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800-000002000000}"/>
            </a:ext>
          </a:extLst>
        </xdr:cNvPr>
        <xdr:cNvSpPr txBox="1">
          <a:spLocks noChangeArrowheads="1"/>
        </xdr:cNvSpPr>
      </xdr:nvSpPr>
      <xdr:spPr bwMode="auto">
        <a:xfrm>
          <a:off x="2524125" y="5449571"/>
          <a:ext cx="5212080" cy="44831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800-000003000000}"/>
            </a:ext>
          </a:extLst>
        </xdr:cNvPr>
        <xdr:cNvSpPr txBox="1">
          <a:spLocks noChangeArrowheads="1"/>
        </xdr:cNvSpPr>
      </xdr:nvSpPr>
      <xdr:spPr bwMode="auto">
        <a:xfrm>
          <a:off x="2684145" y="4939031"/>
          <a:ext cx="4932045" cy="449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405631" y="2143125"/>
          <a:ext cx="666750" cy="288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4405631" y="266001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bwMode="auto">
        <a:xfrm>
          <a:off x="4405631" y="319722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900-000005000000}"/>
            </a:ext>
          </a:extLst>
        </xdr:cNvPr>
        <xdr:cNvSpPr txBox="1">
          <a:spLocks noChangeArrowheads="1"/>
        </xdr:cNvSpPr>
      </xdr:nvSpPr>
      <xdr:spPr bwMode="auto">
        <a:xfrm>
          <a:off x="4405631" y="371157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900-000006000000}"/>
            </a:ext>
          </a:extLst>
        </xdr:cNvPr>
        <xdr:cNvSpPr txBox="1">
          <a:spLocks noChangeArrowheads="1"/>
        </xdr:cNvSpPr>
      </xdr:nvSpPr>
      <xdr:spPr bwMode="auto">
        <a:xfrm>
          <a:off x="4405631" y="422592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900-000007000000}"/>
            </a:ext>
          </a:extLst>
        </xdr:cNvPr>
        <xdr:cNvSpPr txBox="1">
          <a:spLocks noChangeArrowheads="1"/>
        </xdr:cNvSpPr>
      </xdr:nvSpPr>
      <xdr:spPr bwMode="auto">
        <a:xfrm>
          <a:off x="4405631" y="474027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900-000008000000}"/>
            </a:ext>
          </a:extLst>
        </xdr:cNvPr>
        <xdr:cNvSpPr txBox="1">
          <a:spLocks noChangeArrowheads="1"/>
        </xdr:cNvSpPr>
      </xdr:nvSpPr>
      <xdr:spPr bwMode="auto">
        <a:xfrm>
          <a:off x="4405631" y="525462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900-000009000000}"/>
            </a:ext>
          </a:extLst>
        </xdr:cNvPr>
        <xdr:cNvSpPr txBox="1">
          <a:spLocks noChangeArrowheads="1"/>
        </xdr:cNvSpPr>
      </xdr:nvSpPr>
      <xdr:spPr bwMode="auto">
        <a:xfrm>
          <a:off x="4405631" y="576897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900-00000A000000}"/>
            </a:ext>
          </a:extLst>
        </xdr:cNvPr>
        <xdr:cNvSpPr txBox="1">
          <a:spLocks noChangeArrowheads="1"/>
        </xdr:cNvSpPr>
      </xdr:nvSpPr>
      <xdr:spPr bwMode="auto">
        <a:xfrm>
          <a:off x="4405631" y="62642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900-00000B000000}"/>
            </a:ext>
          </a:extLst>
        </xdr:cNvPr>
        <xdr:cNvSpPr txBox="1">
          <a:spLocks noChangeArrowheads="1"/>
        </xdr:cNvSpPr>
      </xdr:nvSpPr>
      <xdr:spPr bwMode="auto">
        <a:xfrm>
          <a:off x="4390390" y="6778625"/>
          <a:ext cx="70484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900-00000C000000}"/>
            </a:ext>
          </a:extLst>
        </xdr:cNvPr>
        <xdr:cNvSpPr txBox="1">
          <a:spLocks noChangeArrowheads="1"/>
        </xdr:cNvSpPr>
      </xdr:nvSpPr>
      <xdr:spPr bwMode="auto">
        <a:xfrm>
          <a:off x="4413251" y="7312025"/>
          <a:ext cx="66675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900-00000D000000}"/>
            </a:ext>
          </a:extLst>
        </xdr:cNvPr>
        <xdr:cNvSpPr>
          <a:spLocks noChangeArrowheads="1"/>
        </xdr:cNvSpPr>
      </xdr:nvSpPr>
      <xdr:spPr bwMode="auto">
        <a:xfrm>
          <a:off x="942975" y="1635125"/>
          <a:ext cx="349250" cy="16954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900-00000E000000}"/>
            </a:ext>
          </a:extLst>
        </xdr:cNvPr>
        <xdr:cNvSpPr>
          <a:spLocks noChangeArrowheads="1"/>
        </xdr:cNvSpPr>
      </xdr:nvSpPr>
      <xdr:spPr bwMode="auto">
        <a:xfrm>
          <a:off x="942975" y="3121025"/>
          <a:ext cx="3492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900-00000F000000}"/>
            </a:ext>
          </a:extLst>
        </xdr:cNvPr>
        <xdr:cNvSpPr>
          <a:spLocks noChangeArrowheads="1"/>
        </xdr:cNvSpPr>
      </xdr:nvSpPr>
      <xdr:spPr bwMode="auto">
        <a:xfrm>
          <a:off x="942975" y="5521325"/>
          <a:ext cx="3492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A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A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A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A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A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54</xdr:col>
      <xdr:colOff>12700</xdr:colOff>
      <xdr:row>9</xdr:row>
      <xdr:rowOff>69850</xdr:rowOff>
    </xdr:from>
    <xdr:to>
      <xdr:col>68</xdr:col>
      <xdr:colOff>139700</xdr:colOff>
      <xdr:row>9</xdr:row>
      <xdr:rowOff>323850</xdr:rowOff>
    </xdr:to>
    <xdr:sp macro="" textlink="">
      <xdr:nvSpPr>
        <xdr:cNvPr id="2" name="テキスト ボックス 1">
          <a:extLst>
            <a:ext uri="{FF2B5EF4-FFF2-40B4-BE49-F238E27FC236}">
              <a16:creationId xmlns:a16="http://schemas.microsoft.com/office/drawing/2014/main" id="{386E1A4C-B6BE-4671-8855-2DA80A2B9BE9}"/>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54</xdr:col>
      <xdr:colOff>12700</xdr:colOff>
      <xdr:row>9</xdr:row>
      <xdr:rowOff>69850</xdr:rowOff>
    </xdr:from>
    <xdr:to>
      <xdr:col>68</xdr:col>
      <xdr:colOff>139700</xdr:colOff>
      <xdr:row>9</xdr:row>
      <xdr:rowOff>323850</xdr:rowOff>
    </xdr:to>
    <xdr:sp macro="" textlink="">
      <xdr:nvSpPr>
        <xdr:cNvPr id="3" name="テキスト ボックス 2">
          <a:extLst>
            <a:ext uri="{FF2B5EF4-FFF2-40B4-BE49-F238E27FC236}">
              <a16:creationId xmlns:a16="http://schemas.microsoft.com/office/drawing/2014/main" id="{9C5A6D6E-EDD5-41AB-BEE7-9275B22F3342}"/>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23</xdr:col>
      <xdr:colOff>23814</xdr:colOff>
      <xdr:row>22</xdr:row>
      <xdr:rowOff>31750</xdr:rowOff>
    </xdr:from>
    <xdr:to>
      <xdr:col>40</xdr:col>
      <xdr:colOff>23814</xdr:colOff>
      <xdr:row>24</xdr:row>
      <xdr:rowOff>39687</xdr:rowOff>
    </xdr:to>
    <xdr:sp macro="" textlink="">
      <xdr:nvSpPr>
        <xdr:cNvPr id="4" name="テキスト ボックス 3">
          <a:extLst>
            <a:ext uri="{FF2B5EF4-FFF2-40B4-BE49-F238E27FC236}">
              <a16:creationId xmlns:a16="http://schemas.microsoft.com/office/drawing/2014/main" id="{7D509A07-4156-4110-A276-2F9DD1C6725A}"/>
            </a:ext>
          </a:extLst>
        </xdr:cNvPr>
        <xdr:cNvSpPr txBox="1"/>
      </xdr:nvSpPr>
      <xdr:spPr>
        <a:xfrm>
          <a:off x="4405314" y="7204075"/>
          <a:ext cx="3629025" cy="2555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必ず作業に必要な資格者がいるのか確認をして下さい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106681</xdr:colOff>
      <xdr:row>9</xdr:row>
      <xdr:rowOff>104775</xdr:rowOff>
    </xdr:from>
    <xdr:to>
      <xdr:col>9</xdr:col>
      <xdr:colOff>30481</xdr:colOff>
      <xdr:row>11</xdr:row>
      <xdr:rowOff>25380</xdr:rowOff>
    </xdr:to>
    <xdr:sp macro="" textlink="">
      <xdr:nvSpPr>
        <xdr:cNvPr id="2" name="Text Box 1">
          <a:extLst>
            <a:ext uri="{FF2B5EF4-FFF2-40B4-BE49-F238E27FC236}">
              <a16:creationId xmlns:a16="http://schemas.microsoft.com/office/drawing/2014/main" id="{43E6D898-EF2E-479C-9602-135CA715F4CC}"/>
            </a:ext>
          </a:extLst>
        </xdr:cNvPr>
        <xdr:cNvSpPr txBox="1">
          <a:spLocks noChangeArrowheads="1"/>
        </xdr:cNvSpPr>
      </xdr:nvSpPr>
      <xdr:spPr bwMode="auto">
        <a:xfrm>
          <a:off x="3859531" y="3124200"/>
          <a:ext cx="723900" cy="282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12</xdr:row>
      <xdr:rowOff>81915</xdr:rowOff>
    </xdr:from>
    <xdr:to>
      <xdr:col>9</xdr:col>
      <xdr:colOff>30481</xdr:colOff>
      <xdr:row>14</xdr:row>
      <xdr:rowOff>360</xdr:rowOff>
    </xdr:to>
    <xdr:sp macro="" textlink="">
      <xdr:nvSpPr>
        <xdr:cNvPr id="3" name="Text Box 3">
          <a:extLst>
            <a:ext uri="{FF2B5EF4-FFF2-40B4-BE49-F238E27FC236}">
              <a16:creationId xmlns:a16="http://schemas.microsoft.com/office/drawing/2014/main" id="{D2DFD2A9-BD1D-4811-AD9F-A005C8930943}"/>
            </a:ext>
          </a:extLst>
        </xdr:cNvPr>
        <xdr:cNvSpPr txBox="1">
          <a:spLocks noChangeArrowheads="1"/>
        </xdr:cNvSpPr>
      </xdr:nvSpPr>
      <xdr:spPr bwMode="auto">
        <a:xfrm>
          <a:off x="3859531" y="363474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15</xdr:row>
      <xdr:rowOff>104775</xdr:rowOff>
    </xdr:from>
    <xdr:to>
      <xdr:col>9</xdr:col>
      <xdr:colOff>30481</xdr:colOff>
      <xdr:row>17</xdr:row>
      <xdr:rowOff>23220</xdr:rowOff>
    </xdr:to>
    <xdr:sp macro="" textlink="">
      <xdr:nvSpPr>
        <xdr:cNvPr id="4" name="Text Box 4">
          <a:extLst>
            <a:ext uri="{FF2B5EF4-FFF2-40B4-BE49-F238E27FC236}">
              <a16:creationId xmlns:a16="http://schemas.microsoft.com/office/drawing/2014/main" id="{D74A88CC-62D5-4260-9C0E-1E05E134663E}"/>
            </a:ext>
          </a:extLst>
        </xdr:cNvPr>
        <xdr:cNvSpPr txBox="1">
          <a:spLocks noChangeArrowheads="1"/>
        </xdr:cNvSpPr>
      </xdr:nvSpPr>
      <xdr:spPr bwMode="auto">
        <a:xfrm>
          <a:off x="3859531" y="41719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18</xdr:row>
      <xdr:rowOff>104775</xdr:rowOff>
    </xdr:from>
    <xdr:to>
      <xdr:col>9</xdr:col>
      <xdr:colOff>30481</xdr:colOff>
      <xdr:row>20</xdr:row>
      <xdr:rowOff>23220</xdr:rowOff>
    </xdr:to>
    <xdr:sp macro="" textlink="">
      <xdr:nvSpPr>
        <xdr:cNvPr id="5" name="Text Box 5">
          <a:extLst>
            <a:ext uri="{FF2B5EF4-FFF2-40B4-BE49-F238E27FC236}">
              <a16:creationId xmlns:a16="http://schemas.microsoft.com/office/drawing/2014/main" id="{C7C021B9-4B6B-4653-A664-6057010CB2D6}"/>
            </a:ext>
          </a:extLst>
        </xdr:cNvPr>
        <xdr:cNvSpPr txBox="1">
          <a:spLocks noChangeArrowheads="1"/>
        </xdr:cNvSpPr>
      </xdr:nvSpPr>
      <xdr:spPr bwMode="auto">
        <a:xfrm>
          <a:off x="3859531" y="46863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21</xdr:row>
      <xdr:rowOff>104775</xdr:rowOff>
    </xdr:from>
    <xdr:to>
      <xdr:col>9</xdr:col>
      <xdr:colOff>30481</xdr:colOff>
      <xdr:row>23</xdr:row>
      <xdr:rowOff>23220</xdr:rowOff>
    </xdr:to>
    <xdr:sp macro="" textlink="">
      <xdr:nvSpPr>
        <xdr:cNvPr id="6" name="Text Box 6">
          <a:extLst>
            <a:ext uri="{FF2B5EF4-FFF2-40B4-BE49-F238E27FC236}">
              <a16:creationId xmlns:a16="http://schemas.microsoft.com/office/drawing/2014/main" id="{EEB72ACF-2D85-4CB2-ABA5-21F888F1C7BA}"/>
            </a:ext>
          </a:extLst>
        </xdr:cNvPr>
        <xdr:cNvSpPr txBox="1">
          <a:spLocks noChangeArrowheads="1"/>
        </xdr:cNvSpPr>
      </xdr:nvSpPr>
      <xdr:spPr bwMode="auto">
        <a:xfrm>
          <a:off x="3859531" y="52006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24</xdr:row>
      <xdr:rowOff>104775</xdr:rowOff>
    </xdr:from>
    <xdr:to>
      <xdr:col>9</xdr:col>
      <xdr:colOff>30481</xdr:colOff>
      <xdr:row>26</xdr:row>
      <xdr:rowOff>23220</xdr:rowOff>
    </xdr:to>
    <xdr:sp macro="" textlink="">
      <xdr:nvSpPr>
        <xdr:cNvPr id="7" name="Text Box 7">
          <a:extLst>
            <a:ext uri="{FF2B5EF4-FFF2-40B4-BE49-F238E27FC236}">
              <a16:creationId xmlns:a16="http://schemas.microsoft.com/office/drawing/2014/main" id="{51C6CF2D-D596-4D83-B5D6-4E72C960011A}"/>
            </a:ext>
          </a:extLst>
        </xdr:cNvPr>
        <xdr:cNvSpPr txBox="1">
          <a:spLocks noChangeArrowheads="1"/>
        </xdr:cNvSpPr>
      </xdr:nvSpPr>
      <xdr:spPr bwMode="auto">
        <a:xfrm>
          <a:off x="3859531" y="57150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27</xdr:row>
      <xdr:rowOff>104775</xdr:rowOff>
    </xdr:from>
    <xdr:to>
      <xdr:col>9</xdr:col>
      <xdr:colOff>30481</xdr:colOff>
      <xdr:row>29</xdr:row>
      <xdr:rowOff>23220</xdr:rowOff>
    </xdr:to>
    <xdr:sp macro="" textlink="">
      <xdr:nvSpPr>
        <xdr:cNvPr id="8" name="Text Box 8">
          <a:extLst>
            <a:ext uri="{FF2B5EF4-FFF2-40B4-BE49-F238E27FC236}">
              <a16:creationId xmlns:a16="http://schemas.microsoft.com/office/drawing/2014/main" id="{C68F36B1-AD70-4271-B586-A09167465482}"/>
            </a:ext>
          </a:extLst>
        </xdr:cNvPr>
        <xdr:cNvSpPr txBox="1">
          <a:spLocks noChangeArrowheads="1"/>
        </xdr:cNvSpPr>
      </xdr:nvSpPr>
      <xdr:spPr bwMode="auto">
        <a:xfrm>
          <a:off x="3859531" y="62293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30</xdr:row>
      <xdr:rowOff>104775</xdr:rowOff>
    </xdr:from>
    <xdr:to>
      <xdr:col>9</xdr:col>
      <xdr:colOff>30481</xdr:colOff>
      <xdr:row>32</xdr:row>
      <xdr:rowOff>23220</xdr:rowOff>
    </xdr:to>
    <xdr:sp macro="" textlink="">
      <xdr:nvSpPr>
        <xdr:cNvPr id="9" name="Text Box 9">
          <a:extLst>
            <a:ext uri="{FF2B5EF4-FFF2-40B4-BE49-F238E27FC236}">
              <a16:creationId xmlns:a16="http://schemas.microsoft.com/office/drawing/2014/main" id="{97C6708F-EDB1-40DF-88E5-2ED2618A83EF}"/>
            </a:ext>
          </a:extLst>
        </xdr:cNvPr>
        <xdr:cNvSpPr txBox="1">
          <a:spLocks noChangeArrowheads="1"/>
        </xdr:cNvSpPr>
      </xdr:nvSpPr>
      <xdr:spPr bwMode="auto">
        <a:xfrm>
          <a:off x="3859531" y="67437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33</xdr:row>
      <xdr:rowOff>85725</xdr:rowOff>
    </xdr:from>
    <xdr:to>
      <xdr:col>9</xdr:col>
      <xdr:colOff>30481</xdr:colOff>
      <xdr:row>35</xdr:row>
      <xdr:rowOff>0</xdr:rowOff>
    </xdr:to>
    <xdr:sp macro="" textlink="">
      <xdr:nvSpPr>
        <xdr:cNvPr id="10" name="Text Box 10">
          <a:extLst>
            <a:ext uri="{FF2B5EF4-FFF2-40B4-BE49-F238E27FC236}">
              <a16:creationId xmlns:a16="http://schemas.microsoft.com/office/drawing/2014/main" id="{8816D13A-D168-4092-B8D4-B6FEE9C66F8E}"/>
            </a:ext>
          </a:extLst>
        </xdr:cNvPr>
        <xdr:cNvSpPr txBox="1">
          <a:spLocks noChangeArrowheads="1"/>
        </xdr:cNvSpPr>
      </xdr:nvSpPr>
      <xdr:spPr bwMode="auto">
        <a:xfrm>
          <a:off x="3859531" y="723900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91440</xdr:colOff>
      <xdr:row>39</xdr:row>
      <xdr:rowOff>85725</xdr:rowOff>
    </xdr:from>
    <xdr:to>
      <xdr:col>9</xdr:col>
      <xdr:colOff>53339</xdr:colOff>
      <xdr:row>41</xdr:row>
      <xdr:rowOff>0</xdr:rowOff>
    </xdr:to>
    <xdr:sp macro="" textlink="">
      <xdr:nvSpPr>
        <xdr:cNvPr id="11" name="Text Box 11">
          <a:extLst>
            <a:ext uri="{FF2B5EF4-FFF2-40B4-BE49-F238E27FC236}">
              <a16:creationId xmlns:a16="http://schemas.microsoft.com/office/drawing/2014/main" id="{0EE420FA-6AA4-4954-AD2E-C0A0C8575EC0}"/>
            </a:ext>
          </a:extLst>
        </xdr:cNvPr>
        <xdr:cNvSpPr txBox="1">
          <a:spLocks noChangeArrowheads="1"/>
        </xdr:cNvSpPr>
      </xdr:nvSpPr>
      <xdr:spPr bwMode="auto">
        <a:xfrm>
          <a:off x="3844290" y="8267700"/>
          <a:ext cx="7619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114301</xdr:colOff>
      <xdr:row>42</xdr:row>
      <xdr:rowOff>104775</xdr:rowOff>
    </xdr:from>
    <xdr:to>
      <xdr:col>9</xdr:col>
      <xdr:colOff>38101</xdr:colOff>
      <xdr:row>44</xdr:row>
      <xdr:rowOff>23220</xdr:rowOff>
    </xdr:to>
    <xdr:sp macro="" textlink="">
      <xdr:nvSpPr>
        <xdr:cNvPr id="12" name="Text Box 12">
          <a:extLst>
            <a:ext uri="{FF2B5EF4-FFF2-40B4-BE49-F238E27FC236}">
              <a16:creationId xmlns:a16="http://schemas.microsoft.com/office/drawing/2014/main" id="{03CE5EA4-A161-47FD-94D8-C2C45ADE6155}"/>
            </a:ext>
          </a:extLst>
        </xdr:cNvPr>
        <xdr:cNvSpPr txBox="1">
          <a:spLocks noChangeArrowheads="1"/>
        </xdr:cNvSpPr>
      </xdr:nvSpPr>
      <xdr:spPr bwMode="auto">
        <a:xfrm>
          <a:off x="3867151" y="88011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921599</xdr:colOff>
      <xdr:row>7</xdr:row>
      <xdr:rowOff>134604</xdr:rowOff>
    </xdr:from>
    <xdr:to>
      <xdr:col>1</xdr:col>
      <xdr:colOff>159599</xdr:colOff>
      <xdr:row>7</xdr:row>
      <xdr:rowOff>310499</xdr:rowOff>
    </xdr:to>
    <xdr:sp macro="" textlink="">
      <xdr:nvSpPr>
        <xdr:cNvPr id="13" name="AutoShape 13">
          <a:extLst>
            <a:ext uri="{FF2B5EF4-FFF2-40B4-BE49-F238E27FC236}">
              <a16:creationId xmlns:a16="http://schemas.microsoft.com/office/drawing/2014/main" id="{20223DE0-0CAB-4168-9702-E05DAE6B178B}"/>
            </a:ext>
          </a:extLst>
        </xdr:cNvPr>
        <xdr:cNvSpPr>
          <a:spLocks noChangeArrowheads="1"/>
        </xdr:cNvSpPr>
      </xdr:nvSpPr>
      <xdr:spPr bwMode="auto">
        <a:xfrm>
          <a:off x="921599" y="2039604"/>
          <a:ext cx="447675" cy="175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F5CBA4E2-3A27-4EE9-9642-9B75BA668203}"/>
            </a:ext>
          </a:extLst>
        </xdr:cNvPr>
        <xdr:cNvSpPr>
          <a:spLocks noChangeArrowheads="1"/>
        </xdr:cNvSpPr>
      </xdr:nvSpPr>
      <xdr:spPr bwMode="auto">
        <a:xfrm>
          <a:off x="942975" y="40957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419861E5-6197-49B4-8464-5F9ADCD0B095}"/>
            </a:ext>
          </a:extLst>
        </xdr:cNvPr>
        <xdr:cNvSpPr>
          <a:spLocks noChangeArrowheads="1"/>
        </xdr:cNvSpPr>
      </xdr:nvSpPr>
      <xdr:spPr bwMode="auto">
        <a:xfrm>
          <a:off x="942975" y="64960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106681</xdr:colOff>
      <xdr:row>36</xdr:row>
      <xdr:rowOff>85725</xdr:rowOff>
    </xdr:from>
    <xdr:to>
      <xdr:col>9</xdr:col>
      <xdr:colOff>30481</xdr:colOff>
      <xdr:row>38</xdr:row>
      <xdr:rowOff>0</xdr:rowOff>
    </xdr:to>
    <xdr:sp macro="" textlink="">
      <xdr:nvSpPr>
        <xdr:cNvPr id="16" name="Text Box 10">
          <a:extLst>
            <a:ext uri="{FF2B5EF4-FFF2-40B4-BE49-F238E27FC236}">
              <a16:creationId xmlns:a16="http://schemas.microsoft.com/office/drawing/2014/main" id="{C946B902-ADF6-445E-BDA5-E7D37E2519BA}"/>
            </a:ext>
          </a:extLst>
        </xdr:cNvPr>
        <xdr:cNvSpPr txBox="1">
          <a:spLocks noChangeArrowheads="1"/>
        </xdr:cNvSpPr>
      </xdr:nvSpPr>
      <xdr:spPr bwMode="auto">
        <a:xfrm>
          <a:off x="3859531" y="775335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10253/Desktop/&#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 val="1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 val="数値入力シート_(2)"/>
      <sheetName val="群断面設計_(2)"/>
      <sheetName val="極板長設計_(2)"/>
      <sheetName val="음극_압연후"/>
      <sheetName val="テーマ別___開発G･研究所の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 val="固定資産_01"/>
      <sheetName val="固定資産_2"/>
      <sheetName val="固定資産_3"/>
      <sheetName val="固定資産_4"/>
      <sheetName val="固定資産_02"/>
      <sheetName val="固定資産_21"/>
      <sheetName val="固定資産_31"/>
      <sheetName val="固定資産_4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97E4-D2FB-489C-A46B-7DB2ADDE63FB}">
  <sheetPr>
    <tabColor rgb="FFFF0000"/>
  </sheetPr>
  <dimension ref="B1:S39"/>
  <sheetViews>
    <sheetView workbookViewId="0">
      <selection activeCell="D20" sqref="D20:G20"/>
    </sheetView>
  </sheetViews>
  <sheetFormatPr defaultColWidth="8.25" defaultRowHeight="13.5"/>
  <cols>
    <col min="1" max="1" width="1.25" style="138" customWidth="1"/>
    <col min="2" max="3" width="10.375" style="138" customWidth="1"/>
    <col min="4" max="8" width="8.25" style="138"/>
    <col min="9" max="9" width="11.375" style="138" customWidth="1"/>
    <col min="10" max="10" width="6.375" style="138" customWidth="1"/>
    <col min="11" max="13" width="4.875" style="138" customWidth="1"/>
    <col min="14" max="14" width="1.75" style="138" customWidth="1"/>
    <col min="15" max="16384" width="8.25" style="138"/>
  </cols>
  <sheetData>
    <row r="1" spans="2:19" ht="14.25" thickBot="1"/>
    <row r="2" spans="2:19">
      <c r="B2" s="139" t="s">
        <v>200</v>
      </c>
      <c r="C2" s="140"/>
      <c r="D2" s="141"/>
      <c r="E2" s="141"/>
      <c r="F2" s="141"/>
      <c r="G2" s="141"/>
      <c r="H2" s="141"/>
      <c r="I2" s="141"/>
      <c r="J2" s="140" t="s">
        <v>201</v>
      </c>
      <c r="K2" s="140">
        <v>1</v>
      </c>
      <c r="L2" s="140" t="s">
        <v>202</v>
      </c>
      <c r="M2" s="142">
        <v>1</v>
      </c>
    </row>
    <row r="3" spans="2:19" ht="77.25" customHeight="1">
      <c r="B3" s="143"/>
      <c r="M3" s="144"/>
    </row>
    <row r="4" spans="2:19" ht="24">
      <c r="B4" s="143"/>
      <c r="C4" s="404" t="s">
        <v>382</v>
      </c>
      <c r="D4" s="405"/>
      <c r="E4" s="405"/>
      <c r="F4" s="405"/>
      <c r="G4" s="405"/>
      <c r="H4" s="405"/>
      <c r="I4" s="405"/>
      <c r="J4" s="405"/>
      <c r="K4" s="406"/>
      <c r="M4" s="144"/>
    </row>
    <row r="5" spans="2:19" ht="18.75">
      <c r="B5" s="143"/>
      <c r="D5" s="145"/>
      <c r="E5" s="145"/>
      <c r="F5" s="145"/>
      <c r="G5" s="145"/>
      <c r="H5" s="145"/>
      <c r="I5" s="145"/>
      <c r="M5" s="144"/>
    </row>
    <row r="6" spans="2:19" ht="17.25" customHeight="1">
      <c r="B6" s="143"/>
      <c r="C6" s="407" t="s">
        <v>203</v>
      </c>
      <c r="D6" s="407"/>
      <c r="E6" s="407"/>
      <c r="F6" s="407"/>
      <c r="G6" s="407"/>
      <c r="H6" s="407"/>
      <c r="I6" s="407"/>
      <c r="J6" s="407"/>
      <c r="K6" s="407"/>
      <c r="M6" s="144"/>
    </row>
    <row r="7" spans="2:19" ht="14.25" thickBot="1">
      <c r="B7" s="143"/>
      <c r="C7" s="146" t="s">
        <v>204</v>
      </c>
      <c r="D7" s="408" t="s">
        <v>205</v>
      </c>
      <c r="E7" s="409"/>
      <c r="F7" s="409"/>
      <c r="G7" s="409"/>
      <c r="H7" s="243" t="s">
        <v>388</v>
      </c>
      <c r="I7" s="146" t="s">
        <v>206</v>
      </c>
      <c r="J7" s="410" t="s">
        <v>207</v>
      </c>
      <c r="K7" s="410"/>
      <c r="M7" s="144"/>
    </row>
    <row r="8" spans="2:19" ht="18" customHeight="1" thickTop="1">
      <c r="B8" s="143"/>
      <c r="C8" s="147" t="s">
        <v>383</v>
      </c>
      <c r="D8" s="411" t="s">
        <v>390</v>
      </c>
      <c r="E8" s="412"/>
      <c r="F8" s="412"/>
      <c r="G8" s="412"/>
      <c r="H8" s="147" t="s">
        <v>389</v>
      </c>
      <c r="I8" s="148" t="s">
        <v>381</v>
      </c>
      <c r="J8" s="411" t="s">
        <v>384</v>
      </c>
      <c r="K8" s="412"/>
      <c r="M8" s="144"/>
      <c r="S8" s="149"/>
    </row>
    <row r="9" spans="2:19" ht="18" customHeight="1">
      <c r="B9" s="143"/>
      <c r="C9" s="147" t="s">
        <v>383</v>
      </c>
      <c r="D9" s="411" t="s">
        <v>374</v>
      </c>
      <c r="E9" s="412"/>
      <c r="F9" s="412"/>
      <c r="G9" s="412"/>
      <c r="H9" s="242"/>
      <c r="I9" s="150" t="s">
        <v>381</v>
      </c>
      <c r="J9" s="411" t="s">
        <v>384</v>
      </c>
      <c r="K9" s="412"/>
      <c r="M9" s="144"/>
    </row>
    <row r="10" spans="2:19" ht="18" customHeight="1">
      <c r="B10" s="143"/>
      <c r="C10" s="147" t="s">
        <v>383</v>
      </c>
      <c r="D10" s="411" t="s">
        <v>375</v>
      </c>
      <c r="E10" s="412"/>
      <c r="F10" s="412"/>
      <c r="G10" s="412"/>
      <c r="H10" s="242" t="s">
        <v>389</v>
      </c>
      <c r="I10" s="150" t="s">
        <v>381</v>
      </c>
      <c r="J10" s="411" t="s">
        <v>384</v>
      </c>
      <c r="K10" s="412"/>
      <c r="M10" s="144"/>
    </row>
    <row r="11" spans="2:19" ht="18" customHeight="1">
      <c r="B11" s="143"/>
      <c r="C11" s="147" t="s">
        <v>383</v>
      </c>
      <c r="D11" s="411" t="s">
        <v>376</v>
      </c>
      <c r="E11" s="412"/>
      <c r="F11" s="412"/>
      <c r="G11" s="412"/>
      <c r="H11" s="242" t="s">
        <v>387</v>
      </c>
      <c r="I11" s="150" t="s">
        <v>381</v>
      </c>
      <c r="J11" s="411" t="s">
        <v>384</v>
      </c>
      <c r="K11" s="412"/>
      <c r="M11" s="144"/>
    </row>
    <row r="12" spans="2:19" ht="18" customHeight="1">
      <c r="B12" s="143"/>
      <c r="C12" s="147" t="s">
        <v>383</v>
      </c>
      <c r="D12" s="413" t="s">
        <v>377</v>
      </c>
      <c r="E12" s="414"/>
      <c r="F12" s="414"/>
      <c r="G12" s="415"/>
      <c r="H12" s="240" t="s">
        <v>389</v>
      </c>
      <c r="I12" s="150" t="s">
        <v>381</v>
      </c>
      <c r="J12" s="411" t="s">
        <v>384</v>
      </c>
      <c r="K12" s="412"/>
      <c r="M12" s="144"/>
    </row>
    <row r="13" spans="2:19" ht="18" customHeight="1">
      <c r="B13" s="143"/>
      <c r="C13" s="147" t="s">
        <v>383</v>
      </c>
      <c r="D13" s="413" t="s">
        <v>378</v>
      </c>
      <c r="E13" s="414"/>
      <c r="F13" s="414"/>
      <c r="G13" s="415"/>
      <c r="H13" s="242" t="s">
        <v>387</v>
      </c>
      <c r="I13" s="150" t="s">
        <v>381</v>
      </c>
      <c r="J13" s="411" t="s">
        <v>384</v>
      </c>
      <c r="K13" s="412"/>
      <c r="M13" s="144"/>
    </row>
    <row r="14" spans="2:19" ht="18" customHeight="1">
      <c r="B14" s="143"/>
      <c r="C14" s="147" t="s">
        <v>383</v>
      </c>
      <c r="D14" s="413" t="s">
        <v>379</v>
      </c>
      <c r="E14" s="414"/>
      <c r="F14" s="414"/>
      <c r="G14" s="415"/>
      <c r="H14" s="242" t="s">
        <v>387</v>
      </c>
      <c r="I14" s="150" t="s">
        <v>381</v>
      </c>
      <c r="J14" s="411" t="s">
        <v>384</v>
      </c>
      <c r="K14" s="412"/>
      <c r="M14" s="144"/>
    </row>
    <row r="15" spans="2:19" ht="18" customHeight="1">
      <c r="B15" s="143"/>
      <c r="C15" s="147" t="s">
        <v>383</v>
      </c>
      <c r="D15" s="413" t="s">
        <v>380</v>
      </c>
      <c r="E15" s="414"/>
      <c r="F15" s="414"/>
      <c r="G15" s="415"/>
      <c r="H15" s="240" t="s">
        <v>389</v>
      </c>
      <c r="I15" s="150" t="s">
        <v>381</v>
      </c>
      <c r="J15" s="411" t="s">
        <v>384</v>
      </c>
      <c r="K15" s="412"/>
      <c r="M15" s="144"/>
    </row>
    <row r="16" spans="2:19" ht="18" customHeight="1">
      <c r="B16" s="143"/>
      <c r="C16" s="147" t="s">
        <v>396</v>
      </c>
      <c r="D16" s="413" t="s">
        <v>397</v>
      </c>
      <c r="E16" s="414"/>
      <c r="F16" s="414"/>
      <c r="G16" s="415"/>
      <c r="H16" s="245" t="s">
        <v>389</v>
      </c>
      <c r="I16" s="244" t="s">
        <v>381</v>
      </c>
      <c r="J16" s="411" t="s">
        <v>384</v>
      </c>
      <c r="K16" s="412"/>
      <c r="M16" s="144"/>
    </row>
    <row r="17" spans="2:13" ht="18" customHeight="1">
      <c r="B17" s="143"/>
      <c r="C17" s="147" t="s">
        <v>431</v>
      </c>
      <c r="D17" s="413" t="s">
        <v>432</v>
      </c>
      <c r="E17" s="414"/>
      <c r="F17" s="414"/>
      <c r="G17" s="415"/>
      <c r="H17" s="246" t="s">
        <v>389</v>
      </c>
      <c r="I17" s="247" t="s">
        <v>381</v>
      </c>
      <c r="J17" s="411" t="s">
        <v>384</v>
      </c>
      <c r="K17" s="412"/>
      <c r="M17" s="144"/>
    </row>
    <row r="18" spans="2:13" ht="18" customHeight="1">
      <c r="B18" s="143"/>
      <c r="C18" s="151"/>
      <c r="D18" s="413"/>
      <c r="E18" s="414"/>
      <c r="F18" s="414"/>
      <c r="G18" s="415"/>
      <c r="H18" s="240"/>
      <c r="I18" s="150"/>
      <c r="J18" s="411"/>
      <c r="K18" s="412"/>
      <c r="M18" s="144"/>
    </row>
    <row r="19" spans="2:13" ht="18" customHeight="1">
      <c r="B19" s="143"/>
      <c r="C19" s="151"/>
      <c r="D19" s="413"/>
      <c r="E19" s="414"/>
      <c r="F19" s="414"/>
      <c r="G19" s="415"/>
      <c r="H19" s="240"/>
      <c r="I19" s="150"/>
      <c r="J19" s="411"/>
      <c r="K19" s="412"/>
      <c r="M19" s="144"/>
    </row>
    <row r="20" spans="2:13" ht="18" customHeight="1">
      <c r="B20" s="143"/>
      <c r="C20" s="151"/>
      <c r="D20" s="413"/>
      <c r="E20" s="414"/>
      <c r="F20" s="414"/>
      <c r="G20" s="415"/>
      <c r="H20" s="240"/>
      <c r="I20" s="150"/>
      <c r="J20" s="411"/>
      <c r="K20" s="412"/>
      <c r="M20" s="144"/>
    </row>
    <row r="21" spans="2:13" ht="18" customHeight="1">
      <c r="B21" s="143"/>
      <c r="C21" s="151"/>
      <c r="D21" s="413"/>
      <c r="E21" s="414"/>
      <c r="F21" s="414"/>
      <c r="G21" s="415"/>
      <c r="H21" s="240"/>
      <c r="I21" s="150"/>
      <c r="J21" s="411"/>
      <c r="K21" s="412"/>
      <c r="M21" s="144"/>
    </row>
    <row r="22" spans="2:13" ht="18" customHeight="1">
      <c r="B22" s="143"/>
      <c r="C22" s="151"/>
      <c r="D22" s="413"/>
      <c r="E22" s="414"/>
      <c r="F22" s="414"/>
      <c r="G22" s="415"/>
      <c r="H22" s="240"/>
      <c r="I22" s="150"/>
      <c r="J22" s="411"/>
      <c r="K22" s="412"/>
      <c r="M22" s="144"/>
    </row>
    <row r="23" spans="2:13" ht="18" customHeight="1">
      <c r="B23" s="143"/>
      <c r="C23" s="151"/>
      <c r="D23" s="413"/>
      <c r="E23" s="414"/>
      <c r="F23" s="414"/>
      <c r="G23" s="415"/>
      <c r="H23" s="240"/>
      <c r="I23" s="150"/>
      <c r="J23" s="411"/>
      <c r="K23" s="412"/>
      <c r="M23" s="144"/>
    </row>
    <row r="24" spans="2:13" ht="18" customHeight="1">
      <c r="B24" s="143"/>
      <c r="C24" s="151"/>
      <c r="D24" s="413"/>
      <c r="E24" s="414"/>
      <c r="F24" s="414"/>
      <c r="G24" s="415"/>
      <c r="H24" s="240"/>
      <c r="I24" s="150"/>
      <c r="J24" s="411"/>
      <c r="K24" s="412"/>
      <c r="M24" s="144"/>
    </row>
    <row r="25" spans="2:13" ht="18" customHeight="1">
      <c r="B25" s="143"/>
      <c r="C25" s="151"/>
      <c r="D25" s="413"/>
      <c r="E25" s="414"/>
      <c r="F25" s="414"/>
      <c r="G25" s="415"/>
      <c r="H25" s="240"/>
      <c r="I25" s="150"/>
      <c r="J25" s="411"/>
      <c r="K25" s="412"/>
      <c r="M25" s="144"/>
    </row>
    <row r="26" spans="2:13" ht="18" customHeight="1">
      <c r="B26" s="143"/>
      <c r="C26" s="151"/>
      <c r="D26" s="413"/>
      <c r="E26" s="414"/>
      <c r="F26" s="414"/>
      <c r="G26" s="415"/>
      <c r="H26" s="240"/>
      <c r="I26" s="150"/>
      <c r="J26" s="411"/>
      <c r="K26" s="412"/>
      <c r="M26" s="144"/>
    </row>
    <row r="27" spans="2:13" ht="18" customHeight="1">
      <c r="B27" s="143"/>
      <c r="C27" s="151"/>
      <c r="D27" s="413"/>
      <c r="E27" s="416"/>
      <c r="F27" s="416"/>
      <c r="G27" s="417"/>
      <c r="H27" s="241"/>
      <c r="I27" s="150"/>
      <c r="J27" s="413"/>
      <c r="K27" s="417"/>
      <c r="M27" s="144"/>
    </row>
    <row r="28" spans="2:13" ht="17.25" customHeight="1">
      <c r="B28" s="143"/>
      <c r="C28" s="151"/>
      <c r="D28" s="413"/>
      <c r="E28" s="416"/>
      <c r="F28" s="416"/>
      <c r="G28" s="417"/>
      <c r="H28" s="241"/>
      <c r="I28" s="150"/>
      <c r="J28" s="413"/>
      <c r="K28" s="417"/>
      <c r="M28" s="144"/>
    </row>
    <row r="29" spans="2:13" ht="17.25" customHeight="1">
      <c r="B29" s="143"/>
      <c r="C29" s="151"/>
      <c r="D29" s="413"/>
      <c r="E29" s="416"/>
      <c r="F29" s="416"/>
      <c r="G29" s="417"/>
      <c r="H29" s="241"/>
      <c r="I29" s="150"/>
      <c r="J29" s="413"/>
      <c r="K29" s="417"/>
      <c r="M29" s="144"/>
    </row>
    <row r="30" spans="2:13" ht="17.25" customHeight="1">
      <c r="B30" s="143"/>
      <c r="C30" s="151"/>
      <c r="D30" s="413"/>
      <c r="E30" s="414"/>
      <c r="F30" s="414"/>
      <c r="G30" s="415"/>
      <c r="H30" s="240"/>
      <c r="I30" s="150"/>
      <c r="J30" s="413"/>
      <c r="K30" s="417"/>
      <c r="M30" s="144"/>
    </row>
    <row r="31" spans="2:13" ht="17.25" customHeight="1">
      <c r="B31" s="143"/>
      <c r="C31" s="151"/>
      <c r="D31" s="413"/>
      <c r="E31" s="414"/>
      <c r="F31" s="414"/>
      <c r="G31" s="415"/>
      <c r="H31" s="240"/>
      <c r="I31" s="150"/>
      <c r="J31" s="413"/>
      <c r="K31" s="417"/>
      <c r="M31" s="144"/>
    </row>
    <row r="32" spans="2:13" ht="19.149999999999999" customHeight="1">
      <c r="B32" s="143"/>
      <c r="C32" s="151"/>
      <c r="D32" s="413"/>
      <c r="E32" s="414"/>
      <c r="F32" s="414"/>
      <c r="G32" s="415"/>
      <c r="H32" s="240"/>
      <c r="I32" s="150"/>
      <c r="J32" s="413"/>
      <c r="K32" s="417"/>
      <c r="M32" s="144"/>
    </row>
    <row r="33" spans="2:13" ht="19.5" customHeight="1">
      <c r="B33" s="418"/>
      <c r="C33" s="419"/>
      <c r="D33" s="419"/>
      <c r="E33" s="419"/>
      <c r="F33" s="419"/>
      <c r="G33" s="419"/>
      <c r="H33" s="419"/>
      <c r="I33" s="419"/>
      <c r="J33" s="419"/>
      <c r="K33" s="419"/>
      <c r="L33" s="419"/>
      <c r="M33" s="420"/>
    </row>
    <row r="34" spans="2:13" ht="19.5" customHeight="1">
      <c r="B34" s="418" t="s">
        <v>49</v>
      </c>
      <c r="C34" s="419"/>
      <c r="D34" s="419"/>
      <c r="E34" s="419"/>
      <c r="F34" s="419"/>
      <c r="G34" s="419"/>
      <c r="H34" s="419"/>
      <c r="I34" s="419"/>
      <c r="J34" s="419"/>
      <c r="K34" s="419"/>
      <c r="L34" s="419"/>
      <c r="M34" s="420"/>
    </row>
    <row r="35" spans="2:13" ht="14.25" customHeight="1">
      <c r="B35" s="143"/>
      <c r="I35" s="152"/>
      <c r="M35" s="144"/>
    </row>
    <row r="36" spans="2:13" ht="42" customHeight="1">
      <c r="B36" s="143"/>
      <c r="M36" s="144"/>
    </row>
    <row r="37" spans="2:13" ht="85.5" customHeight="1">
      <c r="B37" s="143"/>
      <c r="M37" s="144"/>
    </row>
    <row r="38" spans="2:13">
      <c r="B38" s="153" t="s">
        <v>208</v>
      </c>
      <c r="C38" s="154" t="s">
        <v>209</v>
      </c>
      <c r="M38" s="144"/>
    </row>
    <row r="39" spans="2:13" ht="14.25" thickBot="1">
      <c r="B39" s="155">
        <v>20240415</v>
      </c>
      <c r="C39" s="156"/>
      <c r="D39" s="157"/>
      <c r="E39" s="157"/>
      <c r="F39" s="157"/>
      <c r="G39" s="157"/>
      <c r="H39" s="157"/>
      <c r="I39" s="157"/>
      <c r="J39" s="157"/>
      <c r="K39" s="157"/>
      <c r="L39" s="157"/>
      <c r="M39" s="158"/>
    </row>
  </sheetData>
  <mergeCells count="56">
    <mergeCell ref="B33:M33"/>
    <mergeCell ref="B34:M34"/>
    <mergeCell ref="D30:G30"/>
    <mergeCell ref="J30:K30"/>
    <mergeCell ref="D31:G31"/>
    <mergeCell ref="J31:K31"/>
    <mergeCell ref="D32:G32"/>
    <mergeCell ref="J32:K32"/>
    <mergeCell ref="D27:G27"/>
    <mergeCell ref="J27:K27"/>
    <mergeCell ref="D28:G28"/>
    <mergeCell ref="J28:K28"/>
    <mergeCell ref="D29:G29"/>
    <mergeCell ref="J29:K29"/>
    <mergeCell ref="D24:G24"/>
    <mergeCell ref="J24:K24"/>
    <mergeCell ref="D25:G25"/>
    <mergeCell ref="J25:K25"/>
    <mergeCell ref="D26:G26"/>
    <mergeCell ref="J26:K26"/>
    <mergeCell ref="D21:G21"/>
    <mergeCell ref="J21:K21"/>
    <mergeCell ref="D22:G22"/>
    <mergeCell ref="J22:K22"/>
    <mergeCell ref="D23:G23"/>
    <mergeCell ref="J23:K23"/>
    <mergeCell ref="D18:G18"/>
    <mergeCell ref="J18:K18"/>
    <mergeCell ref="D19:G19"/>
    <mergeCell ref="J19:K19"/>
    <mergeCell ref="D20:G20"/>
    <mergeCell ref="J20:K20"/>
    <mergeCell ref="D15:G15"/>
    <mergeCell ref="J15:K15"/>
    <mergeCell ref="D16:G16"/>
    <mergeCell ref="J16:K16"/>
    <mergeCell ref="J17:K17"/>
    <mergeCell ref="D17:G17"/>
    <mergeCell ref="D12:G12"/>
    <mergeCell ref="J12:K12"/>
    <mergeCell ref="D13:G13"/>
    <mergeCell ref="J13:K13"/>
    <mergeCell ref="D14:G14"/>
    <mergeCell ref="J14:K14"/>
    <mergeCell ref="D9:G9"/>
    <mergeCell ref="J9:K9"/>
    <mergeCell ref="D10:G10"/>
    <mergeCell ref="J10:K10"/>
    <mergeCell ref="D11:G11"/>
    <mergeCell ref="J11:K11"/>
    <mergeCell ref="C4:K4"/>
    <mergeCell ref="C6:K6"/>
    <mergeCell ref="D7:G7"/>
    <mergeCell ref="J7:K7"/>
    <mergeCell ref="D8:G8"/>
    <mergeCell ref="J8:K8"/>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26F5-BDDF-497C-B0F5-3219A8B45B0D}">
  <sheetPr transitionEvaluation="1" codeName="Sheet1">
    <tabColor theme="0"/>
    <pageSetUpPr fitToPage="1"/>
  </sheetPr>
  <dimension ref="A1:FD102"/>
  <sheetViews>
    <sheetView view="pageBreakPreview" zoomScale="70" zoomScaleNormal="25" zoomScaleSheetLayoutView="70" workbookViewId="0">
      <selection activeCell="P27" sqref="P27:T27"/>
    </sheetView>
  </sheetViews>
  <sheetFormatPr defaultColWidth="0" defaultRowHeight="13.5" zeroHeight="1"/>
  <cols>
    <col min="1" max="4" width="6.125" style="6" customWidth="1"/>
    <col min="5" max="9" width="4" style="6" customWidth="1"/>
    <col min="10" max="15" width="4.5" style="6" customWidth="1"/>
    <col min="16" max="16" width="8" style="6" bestFit="1" customWidth="1"/>
    <col min="17" max="82" width="3" style="6" customWidth="1"/>
    <col min="83" max="83" width="3" style="6" hidden="1" customWidth="1"/>
    <col min="84" max="84" width="0.375" style="6" hidden="1" customWidth="1"/>
    <col min="85" max="85" width="28.375" style="6" hidden="1" customWidth="1"/>
    <col min="86" max="160" width="0" style="6" hidden="1" customWidth="1"/>
    <col min="161" max="16384" width="3" style="6" hidden="1"/>
  </cols>
  <sheetData>
    <row r="1" spans="1:110" s="2" customFormat="1" ht="13.5" customHeight="1">
      <c r="A1" s="430" t="s">
        <v>0</v>
      </c>
      <c r="B1" s="430"/>
      <c r="C1" s="430"/>
      <c r="D1" s="430"/>
      <c r="E1" s="430"/>
      <c r="F1" s="430"/>
      <c r="G1" s="430"/>
      <c r="H1" s="430"/>
      <c r="I1" s="430"/>
      <c r="J1" s="430"/>
      <c r="K1" s="430"/>
      <c r="L1" s="430"/>
      <c r="M1" s="430"/>
      <c r="N1" s="430"/>
      <c r="O1" s="430"/>
      <c r="P1" s="430"/>
      <c r="Q1" s="430"/>
      <c r="R1" s="431" t="s">
        <v>141</v>
      </c>
      <c r="S1" s="432"/>
      <c r="T1" s="432"/>
      <c r="U1" s="432"/>
      <c r="V1" s="432"/>
      <c r="W1" s="432"/>
      <c r="X1" s="432"/>
      <c r="Y1" s="432"/>
      <c r="Z1" s="432"/>
      <c r="AA1" s="432"/>
      <c r="AB1" s="432"/>
      <c r="AC1" s="432"/>
      <c r="AD1" s="432"/>
      <c r="AE1" s="432"/>
      <c r="AF1" s="432"/>
      <c r="AG1" s="432"/>
      <c r="AH1" s="432"/>
      <c r="AI1" s="432"/>
      <c r="AJ1" s="432"/>
      <c r="AK1" s="432"/>
      <c r="AL1" s="432"/>
      <c r="AM1" s="433"/>
      <c r="AN1" s="434" t="s">
        <v>1</v>
      </c>
      <c r="AO1" s="435"/>
      <c r="AP1" s="435"/>
      <c r="AQ1" s="440"/>
      <c r="AR1" s="441"/>
      <c r="AS1" s="441"/>
      <c r="AT1" s="441"/>
      <c r="AU1" s="441"/>
      <c r="AV1" s="441"/>
      <c r="AW1" s="441"/>
      <c r="AX1" s="441"/>
      <c r="AY1" s="441"/>
      <c r="AZ1" s="441"/>
      <c r="BA1" s="441"/>
      <c r="BB1" s="441"/>
      <c r="BC1" s="441"/>
      <c r="BD1" s="441"/>
      <c r="BE1" s="441"/>
      <c r="BF1" s="441"/>
      <c r="BG1" s="441"/>
      <c r="BH1" s="441"/>
      <c r="BI1" s="442"/>
      <c r="BJ1" s="449" t="s">
        <v>50</v>
      </c>
      <c r="BK1" s="450"/>
      <c r="BL1" s="450"/>
      <c r="BM1" s="450"/>
      <c r="BN1" s="450"/>
      <c r="BO1" s="451"/>
      <c r="BP1" s="458"/>
      <c r="BQ1" s="459"/>
      <c r="BR1" s="459"/>
      <c r="BS1" s="459"/>
      <c r="BT1" s="459"/>
      <c r="BU1" s="459"/>
      <c r="BV1" s="459"/>
      <c r="BW1" s="459"/>
      <c r="BX1" s="459"/>
      <c r="BY1" s="459"/>
      <c r="BZ1" s="459"/>
      <c r="CA1" s="459"/>
      <c r="CB1" s="459"/>
      <c r="CC1" s="459"/>
      <c r="CD1" s="460"/>
    </row>
    <row r="2" spans="1:110" s="2" customFormat="1" ht="13.5" customHeight="1">
      <c r="A2" s="430"/>
      <c r="B2" s="430"/>
      <c r="C2" s="430"/>
      <c r="D2" s="430"/>
      <c r="E2" s="430"/>
      <c r="F2" s="430"/>
      <c r="G2" s="430"/>
      <c r="H2" s="430"/>
      <c r="I2" s="430"/>
      <c r="J2" s="430"/>
      <c r="K2" s="430"/>
      <c r="L2" s="430"/>
      <c r="M2" s="430"/>
      <c r="N2" s="430"/>
      <c r="O2" s="430"/>
      <c r="P2" s="430"/>
      <c r="Q2" s="430"/>
      <c r="R2" s="432"/>
      <c r="S2" s="432"/>
      <c r="T2" s="432"/>
      <c r="U2" s="432"/>
      <c r="V2" s="432"/>
      <c r="W2" s="432"/>
      <c r="X2" s="432"/>
      <c r="Y2" s="432"/>
      <c r="Z2" s="432"/>
      <c r="AA2" s="432"/>
      <c r="AB2" s="432"/>
      <c r="AC2" s="432"/>
      <c r="AD2" s="432"/>
      <c r="AE2" s="432"/>
      <c r="AF2" s="432"/>
      <c r="AG2" s="432"/>
      <c r="AH2" s="432"/>
      <c r="AI2" s="432"/>
      <c r="AJ2" s="432"/>
      <c r="AK2" s="432"/>
      <c r="AL2" s="432"/>
      <c r="AM2" s="433"/>
      <c r="AN2" s="436"/>
      <c r="AO2" s="437"/>
      <c r="AP2" s="437"/>
      <c r="AQ2" s="443"/>
      <c r="AR2" s="444"/>
      <c r="AS2" s="444"/>
      <c r="AT2" s="444"/>
      <c r="AU2" s="444"/>
      <c r="AV2" s="444"/>
      <c r="AW2" s="444"/>
      <c r="AX2" s="444"/>
      <c r="AY2" s="444"/>
      <c r="AZ2" s="444"/>
      <c r="BA2" s="444"/>
      <c r="BB2" s="444"/>
      <c r="BC2" s="444"/>
      <c r="BD2" s="444"/>
      <c r="BE2" s="444"/>
      <c r="BF2" s="444"/>
      <c r="BG2" s="444"/>
      <c r="BH2" s="444"/>
      <c r="BI2" s="445"/>
      <c r="BJ2" s="452"/>
      <c r="BK2" s="453"/>
      <c r="BL2" s="453"/>
      <c r="BM2" s="453"/>
      <c r="BN2" s="453"/>
      <c r="BO2" s="454"/>
      <c r="BP2" s="461"/>
      <c r="BQ2" s="462"/>
      <c r="BR2" s="462"/>
      <c r="BS2" s="462"/>
      <c r="BT2" s="462"/>
      <c r="BU2" s="462"/>
      <c r="BV2" s="462"/>
      <c r="BW2" s="462"/>
      <c r="BX2" s="462"/>
      <c r="BY2" s="462"/>
      <c r="BZ2" s="462"/>
      <c r="CA2" s="462"/>
      <c r="CB2" s="462"/>
      <c r="CC2" s="462"/>
      <c r="CD2" s="463"/>
    </row>
    <row r="3" spans="1:110" s="2" customFormat="1" ht="14.25" customHeight="1" thickBot="1">
      <c r="A3" s="430"/>
      <c r="B3" s="430"/>
      <c r="C3" s="430"/>
      <c r="D3" s="430"/>
      <c r="E3" s="430"/>
      <c r="F3" s="430"/>
      <c r="G3" s="430"/>
      <c r="H3" s="430"/>
      <c r="I3" s="430"/>
      <c r="J3" s="430"/>
      <c r="K3" s="430"/>
      <c r="L3" s="430"/>
      <c r="M3" s="430"/>
      <c r="N3" s="430"/>
      <c r="O3" s="430"/>
      <c r="P3" s="430"/>
      <c r="Q3" s="430"/>
      <c r="R3" s="432"/>
      <c r="S3" s="432"/>
      <c r="T3" s="432"/>
      <c r="U3" s="432"/>
      <c r="V3" s="432"/>
      <c r="W3" s="432"/>
      <c r="X3" s="432"/>
      <c r="Y3" s="432"/>
      <c r="Z3" s="432"/>
      <c r="AA3" s="432"/>
      <c r="AB3" s="432"/>
      <c r="AC3" s="432"/>
      <c r="AD3" s="432"/>
      <c r="AE3" s="432"/>
      <c r="AF3" s="432"/>
      <c r="AG3" s="432"/>
      <c r="AH3" s="432"/>
      <c r="AI3" s="432"/>
      <c r="AJ3" s="432"/>
      <c r="AK3" s="432"/>
      <c r="AL3" s="432"/>
      <c r="AM3" s="433"/>
      <c r="AN3" s="438"/>
      <c r="AO3" s="439"/>
      <c r="AP3" s="439"/>
      <c r="AQ3" s="446"/>
      <c r="AR3" s="447"/>
      <c r="AS3" s="447"/>
      <c r="AT3" s="447"/>
      <c r="AU3" s="447"/>
      <c r="AV3" s="447"/>
      <c r="AW3" s="447"/>
      <c r="AX3" s="447"/>
      <c r="AY3" s="447"/>
      <c r="AZ3" s="447"/>
      <c r="BA3" s="447"/>
      <c r="BB3" s="447"/>
      <c r="BC3" s="447"/>
      <c r="BD3" s="447"/>
      <c r="BE3" s="447"/>
      <c r="BF3" s="447"/>
      <c r="BG3" s="447"/>
      <c r="BH3" s="447"/>
      <c r="BI3" s="448"/>
      <c r="BJ3" s="455"/>
      <c r="BK3" s="456"/>
      <c r="BL3" s="456"/>
      <c r="BM3" s="456"/>
      <c r="BN3" s="456"/>
      <c r="BO3" s="457"/>
      <c r="BP3" s="464"/>
      <c r="BQ3" s="465"/>
      <c r="BR3" s="465"/>
      <c r="BS3" s="465"/>
      <c r="BT3" s="465"/>
      <c r="BU3" s="465"/>
      <c r="BV3" s="465"/>
      <c r="BW3" s="465"/>
      <c r="BX3" s="465"/>
      <c r="BY3" s="465"/>
      <c r="BZ3" s="465"/>
      <c r="CA3" s="465"/>
      <c r="CB3" s="465"/>
      <c r="CC3" s="465"/>
      <c r="CD3" s="466"/>
    </row>
    <row r="4" spans="1:110" s="2" customFormat="1" ht="3.75" customHeight="1"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1"/>
      <c r="AL4" s="1"/>
      <c r="AM4" s="1"/>
      <c r="AN4" s="1"/>
      <c r="AO4" s="1"/>
      <c r="AP4" s="1"/>
      <c r="AQ4" s="1"/>
      <c r="AR4" s="1"/>
      <c r="AS4" s="1"/>
      <c r="AT4" s="1"/>
      <c r="AU4" s="1"/>
      <c r="AV4" s="1"/>
      <c r="AW4" s="1"/>
    </row>
    <row r="5" spans="1:110" s="2" customFormat="1" ht="14.25" customHeight="1" thickBot="1">
      <c r="A5" s="496" t="s">
        <v>51</v>
      </c>
      <c r="B5" s="497"/>
      <c r="C5" s="497"/>
      <c r="D5" s="497"/>
      <c r="E5" s="428"/>
      <c r="F5" s="424"/>
      <c r="G5" s="424"/>
      <c r="H5" s="424"/>
      <c r="I5" s="424"/>
      <c r="J5" s="422" t="s">
        <v>146</v>
      </c>
      <c r="K5" s="422"/>
      <c r="L5" s="422"/>
      <c r="M5" s="422"/>
      <c r="N5" s="422"/>
      <c r="O5" s="422"/>
      <c r="P5" s="424"/>
      <c r="Q5" s="424"/>
      <c r="R5" s="424"/>
      <c r="S5" s="424"/>
      <c r="T5" s="425"/>
      <c r="U5" s="500" t="s">
        <v>392</v>
      </c>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1"/>
      <c r="AZ5" s="504" t="s">
        <v>2</v>
      </c>
      <c r="BA5" s="505"/>
      <c r="BB5" s="505"/>
      <c r="BC5" s="505"/>
      <c r="BD5" s="505"/>
      <c r="BE5" s="506"/>
      <c r="BF5" s="458"/>
      <c r="BG5" s="459"/>
      <c r="BH5" s="459"/>
      <c r="BI5" s="459"/>
      <c r="BJ5" s="459"/>
      <c r="BK5" s="459"/>
      <c r="BL5" s="459"/>
      <c r="BM5" s="459"/>
      <c r="BN5" s="459"/>
      <c r="BO5" s="507"/>
      <c r="BP5" s="510" t="s">
        <v>3</v>
      </c>
      <c r="BQ5" s="511"/>
      <c r="BR5" s="511"/>
      <c r="BS5" s="511"/>
      <c r="BT5" s="512"/>
      <c r="BU5" s="458"/>
      <c r="BV5" s="459"/>
      <c r="BW5" s="459"/>
      <c r="BX5" s="459"/>
      <c r="BY5" s="459"/>
      <c r="BZ5" s="459"/>
      <c r="CA5" s="459"/>
      <c r="CB5" s="459"/>
      <c r="CC5" s="459"/>
      <c r="CD5" s="460"/>
      <c r="CR5" s="4"/>
      <c r="CS5" s="4"/>
      <c r="CT5" s="4"/>
      <c r="CU5" s="4"/>
      <c r="CV5" s="4"/>
      <c r="CW5" s="4"/>
      <c r="CX5" s="4"/>
      <c r="CY5" s="4"/>
      <c r="CZ5" s="4"/>
      <c r="DA5" s="4"/>
      <c r="DB5" s="4"/>
      <c r="DC5" s="4"/>
      <c r="DD5" s="4"/>
      <c r="DE5" s="4"/>
      <c r="DF5" s="4"/>
    </row>
    <row r="6" spans="1:110" s="2" customFormat="1" ht="15" customHeight="1" thickBot="1">
      <c r="A6" s="498"/>
      <c r="B6" s="499"/>
      <c r="C6" s="499"/>
      <c r="D6" s="499"/>
      <c r="E6" s="429"/>
      <c r="F6" s="426"/>
      <c r="G6" s="426"/>
      <c r="H6" s="426"/>
      <c r="I6" s="426"/>
      <c r="J6" s="423"/>
      <c r="K6" s="423"/>
      <c r="L6" s="423"/>
      <c r="M6" s="423"/>
      <c r="N6" s="423"/>
      <c r="O6" s="423"/>
      <c r="P6" s="426"/>
      <c r="Q6" s="426"/>
      <c r="R6" s="426"/>
      <c r="S6" s="426"/>
      <c r="T6" s="427"/>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3"/>
      <c r="AZ6" s="504"/>
      <c r="BA6" s="505"/>
      <c r="BB6" s="505"/>
      <c r="BC6" s="505"/>
      <c r="BD6" s="505"/>
      <c r="BE6" s="506"/>
      <c r="BF6" s="461"/>
      <c r="BG6" s="462"/>
      <c r="BH6" s="462"/>
      <c r="BI6" s="462"/>
      <c r="BJ6" s="462"/>
      <c r="BK6" s="462"/>
      <c r="BL6" s="462"/>
      <c r="BM6" s="462"/>
      <c r="BN6" s="462"/>
      <c r="BO6" s="508"/>
      <c r="BP6" s="513"/>
      <c r="BQ6" s="514"/>
      <c r="BR6" s="514"/>
      <c r="BS6" s="514"/>
      <c r="BT6" s="515"/>
      <c r="BU6" s="461"/>
      <c r="BV6" s="462"/>
      <c r="BW6" s="462"/>
      <c r="BX6" s="462"/>
      <c r="BY6" s="462"/>
      <c r="BZ6" s="462"/>
      <c r="CA6" s="462"/>
      <c r="CB6" s="462"/>
      <c r="CC6" s="462"/>
      <c r="CD6" s="463"/>
    </row>
    <row r="7" spans="1:110" s="2" customFormat="1" ht="15" customHeight="1" thickBot="1">
      <c r="A7" s="467" t="s">
        <v>4</v>
      </c>
      <c r="B7" s="468"/>
      <c r="C7" s="468"/>
      <c r="D7" s="468"/>
      <c r="E7" s="458"/>
      <c r="F7" s="459"/>
      <c r="G7" s="459"/>
      <c r="H7" s="459"/>
      <c r="I7" s="459"/>
      <c r="J7" s="459"/>
      <c r="K7" s="459"/>
      <c r="L7" s="459"/>
      <c r="M7" s="459"/>
      <c r="N7" s="459"/>
      <c r="O7" s="459"/>
      <c r="P7" s="459"/>
      <c r="Q7" s="459"/>
      <c r="R7" s="459"/>
      <c r="S7" s="459"/>
      <c r="T7" s="460"/>
      <c r="U7" s="470" t="s">
        <v>5</v>
      </c>
      <c r="V7" s="471"/>
      <c r="W7" s="471"/>
      <c r="X7" s="472"/>
      <c r="Y7" s="479" t="s">
        <v>6</v>
      </c>
      <c r="Z7" s="479"/>
      <c r="AA7" s="479"/>
      <c r="AB7" s="479"/>
      <c r="AC7" s="479"/>
      <c r="AD7" s="479"/>
      <c r="AE7" s="481" t="s">
        <v>7</v>
      </c>
      <c r="AF7" s="482"/>
      <c r="AG7" s="482"/>
      <c r="AH7" s="482"/>
      <c r="AI7" s="482"/>
      <c r="AJ7" s="482"/>
      <c r="AK7" s="485" t="s">
        <v>8</v>
      </c>
      <c r="AL7" s="486"/>
      <c r="AM7" s="486"/>
      <c r="AN7" s="486"/>
      <c r="AO7" s="486"/>
      <c r="AP7" s="486"/>
      <c r="AQ7" s="488" t="s">
        <v>9</v>
      </c>
      <c r="AR7" s="488"/>
      <c r="AS7" s="488"/>
      <c r="AT7" s="488"/>
      <c r="AU7" s="488"/>
      <c r="AV7" s="488"/>
      <c r="AW7" s="489"/>
      <c r="AX7" s="490"/>
      <c r="AZ7" s="504"/>
      <c r="BA7" s="505"/>
      <c r="BB7" s="505"/>
      <c r="BC7" s="505"/>
      <c r="BD7" s="505"/>
      <c r="BE7" s="506"/>
      <c r="BF7" s="461"/>
      <c r="BG7" s="462"/>
      <c r="BH7" s="462"/>
      <c r="BI7" s="462"/>
      <c r="BJ7" s="462"/>
      <c r="BK7" s="462"/>
      <c r="BL7" s="462"/>
      <c r="BM7" s="462"/>
      <c r="BN7" s="462"/>
      <c r="BO7" s="508"/>
      <c r="BP7" s="513"/>
      <c r="BQ7" s="514"/>
      <c r="BR7" s="514"/>
      <c r="BS7" s="514"/>
      <c r="BT7" s="515"/>
      <c r="BU7" s="461"/>
      <c r="BV7" s="462"/>
      <c r="BW7" s="462"/>
      <c r="BX7" s="462"/>
      <c r="BY7" s="462"/>
      <c r="BZ7" s="462"/>
      <c r="CA7" s="462"/>
      <c r="CB7" s="462"/>
      <c r="CC7" s="462"/>
      <c r="CD7" s="463"/>
    </row>
    <row r="8" spans="1:110" s="2" customFormat="1" ht="16.899999999999999" customHeight="1" thickBot="1">
      <c r="A8" s="469"/>
      <c r="B8" s="468"/>
      <c r="C8" s="468"/>
      <c r="D8" s="468"/>
      <c r="E8" s="461"/>
      <c r="F8" s="462"/>
      <c r="G8" s="462"/>
      <c r="H8" s="462"/>
      <c r="I8" s="462"/>
      <c r="J8" s="462"/>
      <c r="K8" s="462"/>
      <c r="L8" s="462"/>
      <c r="M8" s="462"/>
      <c r="N8" s="462"/>
      <c r="O8" s="462"/>
      <c r="P8" s="462"/>
      <c r="Q8" s="462"/>
      <c r="R8" s="462"/>
      <c r="S8" s="462"/>
      <c r="T8" s="463"/>
      <c r="U8" s="473"/>
      <c r="V8" s="474"/>
      <c r="W8" s="474"/>
      <c r="X8" s="475"/>
      <c r="Y8" s="480"/>
      <c r="Z8" s="480"/>
      <c r="AA8" s="480"/>
      <c r="AB8" s="480"/>
      <c r="AC8" s="480"/>
      <c r="AD8" s="480"/>
      <c r="AE8" s="483"/>
      <c r="AF8" s="484"/>
      <c r="AG8" s="484"/>
      <c r="AH8" s="484"/>
      <c r="AI8" s="484"/>
      <c r="AJ8" s="484"/>
      <c r="AK8" s="487"/>
      <c r="AL8" s="487"/>
      <c r="AM8" s="487"/>
      <c r="AN8" s="487"/>
      <c r="AO8" s="487"/>
      <c r="AP8" s="487"/>
      <c r="AQ8" s="491"/>
      <c r="AR8" s="491"/>
      <c r="AS8" s="491"/>
      <c r="AT8" s="491"/>
      <c r="AU8" s="491"/>
      <c r="AV8" s="491"/>
      <c r="AW8" s="492"/>
      <c r="AX8" s="493"/>
      <c r="AZ8" s="504"/>
      <c r="BA8" s="505"/>
      <c r="BB8" s="505"/>
      <c r="BC8" s="505"/>
      <c r="BD8" s="505"/>
      <c r="BE8" s="506"/>
      <c r="BF8" s="464"/>
      <c r="BG8" s="465"/>
      <c r="BH8" s="465"/>
      <c r="BI8" s="465"/>
      <c r="BJ8" s="465"/>
      <c r="BK8" s="465"/>
      <c r="BL8" s="465"/>
      <c r="BM8" s="465"/>
      <c r="BN8" s="465"/>
      <c r="BO8" s="509"/>
      <c r="BP8" s="516"/>
      <c r="BQ8" s="517"/>
      <c r="BR8" s="517"/>
      <c r="BS8" s="517"/>
      <c r="BT8" s="518"/>
      <c r="BU8" s="464"/>
      <c r="BV8" s="465"/>
      <c r="BW8" s="465"/>
      <c r="BX8" s="465"/>
      <c r="BY8" s="465"/>
      <c r="BZ8" s="465"/>
      <c r="CA8" s="465"/>
      <c r="CB8" s="465"/>
      <c r="CC8" s="465"/>
      <c r="CD8" s="466"/>
    </row>
    <row r="9" spans="1:110" s="2" customFormat="1" ht="12" customHeight="1" thickTop="1" thickBot="1">
      <c r="A9" s="469"/>
      <c r="B9" s="468"/>
      <c r="C9" s="468"/>
      <c r="D9" s="468"/>
      <c r="E9" s="461"/>
      <c r="F9" s="462"/>
      <c r="G9" s="462"/>
      <c r="H9" s="462"/>
      <c r="I9" s="462"/>
      <c r="J9" s="462"/>
      <c r="K9" s="462"/>
      <c r="L9" s="462"/>
      <c r="M9" s="462"/>
      <c r="N9" s="462"/>
      <c r="O9" s="462"/>
      <c r="P9" s="462"/>
      <c r="Q9" s="462"/>
      <c r="R9" s="462"/>
      <c r="S9" s="462"/>
      <c r="T9" s="463"/>
      <c r="U9" s="473"/>
      <c r="V9" s="474"/>
      <c r="W9" s="474"/>
      <c r="X9" s="475"/>
      <c r="Y9" s="494"/>
      <c r="Z9" s="494"/>
      <c r="AA9" s="494"/>
      <c r="AB9" s="494"/>
      <c r="AC9" s="494"/>
      <c r="AD9" s="494"/>
      <c r="AE9" s="494"/>
      <c r="AF9" s="494"/>
      <c r="AG9" s="494"/>
      <c r="AH9" s="494"/>
      <c r="AI9" s="494"/>
      <c r="AJ9" s="494"/>
      <c r="AK9" s="494"/>
      <c r="AL9" s="494"/>
      <c r="AM9" s="494"/>
      <c r="AN9" s="494"/>
      <c r="AO9" s="494"/>
      <c r="AP9" s="494"/>
      <c r="AQ9" s="519" t="s">
        <v>391</v>
      </c>
      <c r="AR9" s="519"/>
      <c r="AS9" s="519"/>
      <c r="AT9" s="519"/>
      <c r="AU9" s="519"/>
      <c r="AV9" s="519"/>
      <c r="AW9" s="520"/>
      <c r="AX9" s="521"/>
      <c r="AZ9" s="525" t="s">
        <v>10</v>
      </c>
      <c r="BA9" s="526"/>
      <c r="BB9" s="526"/>
      <c r="BC9" s="526"/>
      <c r="BD9" s="526"/>
      <c r="BE9" s="527"/>
      <c r="BF9" s="528" t="s">
        <v>11</v>
      </c>
      <c r="BG9" s="529"/>
      <c r="BH9" s="529"/>
      <c r="BI9" s="529"/>
      <c r="BJ9" s="530"/>
      <c r="BK9" s="534" t="s">
        <v>12</v>
      </c>
      <c r="BL9" s="535"/>
      <c r="BM9" s="535"/>
      <c r="BN9" s="535"/>
      <c r="BO9" s="535"/>
      <c r="BP9" s="535"/>
      <c r="BQ9" s="535"/>
      <c r="BR9" s="535"/>
      <c r="BS9" s="535"/>
      <c r="BT9" s="535"/>
      <c r="BU9" s="535"/>
      <c r="BV9" s="535"/>
      <c r="BW9" s="535"/>
      <c r="BX9" s="535"/>
      <c r="BY9" s="536"/>
      <c r="BZ9" s="540" t="s">
        <v>13</v>
      </c>
      <c r="CA9" s="541"/>
      <c r="CB9" s="541"/>
      <c r="CC9" s="541"/>
      <c r="CD9" s="542"/>
      <c r="DB9" s="5"/>
      <c r="DC9" s="5"/>
      <c r="DD9" s="5"/>
    </row>
    <row r="10" spans="1:110" s="2" customFormat="1" ht="12" customHeight="1" thickBot="1">
      <c r="A10" s="469"/>
      <c r="B10" s="468"/>
      <c r="C10" s="468"/>
      <c r="D10" s="468"/>
      <c r="E10" s="461"/>
      <c r="F10" s="462"/>
      <c r="G10" s="462"/>
      <c r="H10" s="462"/>
      <c r="I10" s="462"/>
      <c r="J10" s="462"/>
      <c r="K10" s="462"/>
      <c r="L10" s="462"/>
      <c r="M10" s="462"/>
      <c r="N10" s="462"/>
      <c r="O10" s="462"/>
      <c r="P10" s="462"/>
      <c r="Q10" s="462"/>
      <c r="R10" s="462"/>
      <c r="S10" s="462"/>
      <c r="T10" s="463"/>
      <c r="U10" s="473"/>
      <c r="V10" s="474"/>
      <c r="W10" s="474"/>
      <c r="X10" s="475"/>
      <c r="Y10" s="495"/>
      <c r="Z10" s="495"/>
      <c r="AA10" s="495"/>
      <c r="AB10" s="495"/>
      <c r="AC10" s="495"/>
      <c r="AD10" s="495"/>
      <c r="AE10" s="495"/>
      <c r="AF10" s="495"/>
      <c r="AG10" s="495"/>
      <c r="AH10" s="495"/>
      <c r="AI10" s="495"/>
      <c r="AJ10" s="495"/>
      <c r="AK10" s="495"/>
      <c r="AL10" s="495"/>
      <c r="AM10" s="495"/>
      <c r="AN10" s="495"/>
      <c r="AO10" s="495"/>
      <c r="AP10" s="495"/>
      <c r="AQ10" s="522"/>
      <c r="AR10" s="522"/>
      <c r="AS10" s="522"/>
      <c r="AT10" s="522"/>
      <c r="AU10" s="522"/>
      <c r="AV10" s="522"/>
      <c r="AW10" s="523"/>
      <c r="AX10" s="524"/>
      <c r="AZ10" s="525"/>
      <c r="BA10" s="526"/>
      <c r="BB10" s="526"/>
      <c r="BC10" s="526"/>
      <c r="BD10" s="526"/>
      <c r="BE10" s="527"/>
      <c r="BF10" s="531"/>
      <c r="BG10" s="532"/>
      <c r="BH10" s="532"/>
      <c r="BI10" s="532"/>
      <c r="BJ10" s="533"/>
      <c r="BK10" s="537"/>
      <c r="BL10" s="538"/>
      <c r="BM10" s="538"/>
      <c r="BN10" s="538"/>
      <c r="BO10" s="538"/>
      <c r="BP10" s="538"/>
      <c r="BQ10" s="538"/>
      <c r="BR10" s="538"/>
      <c r="BS10" s="538"/>
      <c r="BT10" s="538"/>
      <c r="BU10" s="538"/>
      <c r="BV10" s="538"/>
      <c r="BW10" s="538"/>
      <c r="BX10" s="538"/>
      <c r="BY10" s="539"/>
      <c r="BZ10" s="543"/>
      <c r="CA10" s="544"/>
      <c r="CB10" s="544"/>
      <c r="CC10" s="544"/>
      <c r="CD10" s="545"/>
      <c r="DB10" s="5"/>
      <c r="DC10" s="5"/>
      <c r="DD10" s="5"/>
    </row>
    <row r="11" spans="1:110" s="2" customFormat="1" ht="12" customHeight="1" thickBot="1">
      <c r="A11" s="469"/>
      <c r="B11" s="468"/>
      <c r="C11" s="468"/>
      <c r="D11" s="468"/>
      <c r="E11" s="461"/>
      <c r="F11" s="462"/>
      <c r="G11" s="462"/>
      <c r="H11" s="462"/>
      <c r="I11" s="462"/>
      <c r="J11" s="462"/>
      <c r="K11" s="462"/>
      <c r="L11" s="462"/>
      <c r="M11" s="462"/>
      <c r="N11" s="462"/>
      <c r="O11" s="462"/>
      <c r="P11" s="462"/>
      <c r="Q11" s="462"/>
      <c r="R11" s="462"/>
      <c r="S11" s="462"/>
      <c r="T11" s="463"/>
      <c r="U11" s="473"/>
      <c r="V11" s="474"/>
      <c r="W11" s="474"/>
      <c r="X11" s="475"/>
      <c r="Y11" s="583"/>
      <c r="Z11" s="583"/>
      <c r="AA11" s="583"/>
      <c r="AB11" s="583"/>
      <c r="AC11" s="583"/>
      <c r="AD11" s="583"/>
      <c r="AE11" s="583"/>
      <c r="AF11" s="583"/>
      <c r="AG11" s="583"/>
      <c r="AH11" s="583"/>
      <c r="AI11" s="583"/>
      <c r="AJ11" s="583"/>
      <c r="AK11" s="583"/>
      <c r="AL11" s="583"/>
      <c r="AM11" s="583"/>
      <c r="AN11" s="583"/>
      <c r="AO11" s="583"/>
      <c r="AP11" s="583"/>
      <c r="AQ11" s="585"/>
      <c r="AR11" s="585"/>
      <c r="AS11" s="585"/>
      <c r="AT11" s="585"/>
      <c r="AU11" s="585"/>
      <c r="AV11" s="585"/>
      <c r="AW11" s="586"/>
      <c r="AX11" s="587"/>
      <c r="AZ11" s="525"/>
      <c r="BA11" s="526"/>
      <c r="BB11" s="526"/>
      <c r="BC11" s="526"/>
      <c r="BD11" s="526"/>
      <c r="BE11" s="527"/>
      <c r="BF11" s="558" t="s">
        <v>3</v>
      </c>
      <c r="BG11" s="559"/>
      <c r="BH11" s="559"/>
      <c r="BI11" s="559"/>
      <c r="BJ11" s="560"/>
      <c r="BK11" s="546" t="s">
        <v>3</v>
      </c>
      <c r="BL11" s="546"/>
      <c r="BM11" s="546"/>
      <c r="BN11" s="546"/>
      <c r="BO11" s="546"/>
      <c r="BP11" s="546" t="s">
        <v>14</v>
      </c>
      <c r="BQ11" s="546"/>
      <c r="BR11" s="546"/>
      <c r="BS11" s="546"/>
      <c r="BT11" s="546"/>
      <c r="BU11" s="546" t="s">
        <v>15</v>
      </c>
      <c r="BV11" s="546"/>
      <c r="BW11" s="546"/>
      <c r="BX11" s="546"/>
      <c r="BY11" s="546"/>
      <c r="BZ11" s="546" t="s">
        <v>3</v>
      </c>
      <c r="CA11" s="546"/>
      <c r="CB11" s="546"/>
      <c r="CC11" s="546"/>
      <c r="CD11" s="546"/>
    </row>
    <row r="12" spans="1:110" s="2" customFormat="1" ht="12" customHeight="1" thickBot="1">
      <c r="A12" s="469"/>
      <c r="B12" s="468"/>
      <c r="C12" s="468"/>
      <c r="D12" s="468"/>
      <c r="E12" s="464"/>
      <c r="F12" s="465"/>
      <c r="G12" s="465"/>
      <c r="H12" s="465"/>
      <c r="I12" s="465"/>
      <c r="J12" s="465"/>
      <c r="K12" s="465"/>
      <c r="L12" s="465"/>
      <c r="M12" s="465"/>
      <c r="N12" s="465"/>
      <c r="O12" s="465"/>
      <c r="P12" s="465"/>
      <c r="Q12" s="465"/>
      <c r="R12" s="465"/>
      <c r="S12" s="465"/>
      <c r="T12" s="466"/>
      <c r="U12" s="473"/>
      <c r="V12" s="474"/>
      <c r="W12" s="474"/>
      <c r="X12" s="475"/>
      <c r="Y12" s="584"/>
      <c r="Z12" s="584"/>
      <c r="AA12" s="584"/>
      <c r="AB12" s="584"/>
      <c r="AC12" s="584"/>
      <c r="AD12" s="584"/>
      <c r="AE12" s="584"/>
      <c r="AF12" s="584"/>
      <c r="AG12" s="584"/>
      <c r="AH12" s="584"/>
      <c r="AI12" s="584"/>
      <c r="AJ12" s="584"/>
      <c r="AK12" s="584"/>
      <c r="AL12" s="584"/>
      <c r="AM12" s="584"/>
      <c r="AN12" s="584"/>
      <c r="AO12" s="584"/>
      <c r="AP12" s="584"/>
      <c r="AQ12" s="588"/>
      <c r="AR12" s="588"/>
      <c r="AS12" s="588"/>
      <c r="AT12" s="588"/>
      <c r="AU12" s="588"/>
      <c r="AV12" s="588"/>
      <c r="AW12" s="589"/>
      <c r="AX12" s="590"/>
      <c r="AZ12" s="525"/>
      <c r="BA12" s="526"/>
      <c r="BB12" s="526"/>
      <c r="BC12" s="526"/>
      <c r="BD12" s="526"/>
      <c r="BE12" s="527"/>
      <c r="BF12" s="547"/>
      <c r="BG12" s="547"/>
      <c r="BH12" s="547"/>
      <c r="BI12" s="547"/>
      <c r="BJ12" s="547"/>
      <c r="BK12" s="547"/>
      <c r="BL12" s="547"/>
      <c r="BM12" s="547"/>
      <c r="BN12" s="547"/>
      <c r="BO12" s="547"/>
      <c r="BP12" s="547"/>
      <c r="BQ12" s="547"/>
      <c r="BR12" s="547"/>
      <c r="BS12" s="547"/>
      <c r="BT12" s="548"/>
      <c r="BU12" s="553"/>
      <c r="BV12" s="554"/>
      <c r="BW12" s="554"/>
      <c r="BX12" s="554"/>
      <c r="BY12" s="561"/>
      <c r="BZ12" s="553"/>
      <c r="CA12" s="554"/>
      <c r="CB12" s="554"/>
      <c r="CC12" s="554"/>
      <c r="CD12" s="555"/>
    </row>
    <row r="13" spans="1:110" s="2" customFormat="1" ht="15" customHeight="1" thickBot="1">
      <c r="A13" s="562" t="s">
        <v>16</v>
      </c>
      <c r="B13" s="497"/>
      <c r="C13" s="497"/>
      <c r="D13" s="497"/>
      <c r="E13" s="565">
        <v>45294</v>
      </c>
      <c r="F13" s="566"/>
      <c r="G13" s="566"/>
      <c r="H13" s="566"/>
      <c r="I13" s="566"/>
      <c r="J13" s="566"/>
      <c r="K13" s="566"/>
      <c r="L13" s="569" t="s">
        <v>52</v>
      </c>
      <c r="M13" s="572"/>
      <c r="N13" s="572"/>
      <c r="O13" s="572"/>
      <c r="P13" s="572"/>
      <c r="Q13" s="572"/>
      <c r="R13" s="572"/>
      <c r="S13" s="572"/>
      <c r="T13" s="573"/>
      <c r="U13" s="473"/>
      <c r="V13" s="474"/>
      <c r="W13" s="474"/>
      <c r="X13" s="475"/>
      <c r="Y13" s="576" t="s">
        <v>17</v>
      </c>
      <c r="Z13" s="576"/>
      <c r="AA13" s="576"/>
      <c r="AB13" s="576"/>
      <c r="AC13" s="576"/>
      <c r="AD13" s="576"/>
      <c r="AE13" s="482" t="s">
        <v>18</v>
      </c>
      <c r="AF13" s="482"/>
      <c r="AG13" s="482"/>
      <c r="AH13" s="482"/>
      <c r="AI13" s="482"/>
      <c r="AJ13" s="482"/>
      <c r="AK13" s="481" t="s">
        <v>19</v>
      </c>
      <c r="AL13" s="482"/>
      <c r="AM13" s="482"/>
      <c r="AN13" s="482"/>
      <c r="AO13" s="482"/>
      <c r="AP13" s="579"/>
      <c r="AQ13" s="481" t="s">
        <v>20</v>
      </c>
      <c r="AR13" s="482"/>
      <c r="AS13" s="482"/>
      <c r="AT13" s="482"/>
      <c r="AU13" s="482"/>
      <c r="AV13" s="482"/>
      <c r="AW13" s="482"/>
      <c r="AX13" s="581"/>
      <c r="AZ13" s="525"/>
      <c r="BA13" s="526"/>
      <c r="BB13" s="526"/>
      <c r="BC13" s="526"/>
      <c r="BD13" s="526"/>
      <c r="BE13" s="527"/>
      <c r="BF13" s="549"/>
      <c r="BG13" s="549"/>
      <c r="BH13" s="549"/>
      <c r="BI13" s="549"/>
      <c r="BJ13" s="549"/>
      <c r="BK13" s="549"/>
      <c r="BL13" s="549"/>
      <c r="BM13" s="549"/>
      <c r="BN13" s="549"/>
      <c r="BO13" s="549"/>
      <c r="BP13" s="549"/>
      <c r="BQ13" s="549"/>
      <c r="BR13" s="549"/>
      <c r="BS13" s="549"/>
      <c r="BT13" s="550"/>
      <c r="BU13" s="556"/>
      <c r="BV13" s="462"/>
      <c r="BW13" s="462"/>
      <c r="BX13" s="462"/>
      <c r="BY13" s="508"/>
      <c r="BZ13" s="556"/>
      <c r="CA13" s="462"/>
      <c r="CB13" s="462"/>
      <c r="CC13" s="462"/>
      <c r="CD13" s="463"/>
    </row>
    <row r="14" spans="1:110" s="2" customFormat="1" ht="15" customHeight="1" thickBot="1">
      <c r="A14" s="563"/>
      <c r="B14" s="564"/>
      <c r="C14" s="564"/>
      <c r="D14" s="564"/>
      <c r="E14" s="567"/>
      <c r="F14" s="568"/>
      <c r="G14" s="568"/>
      <c r="H14" s="568"/>
      <c r="I14" s="568"/>
      <c r="J14" s="568"/>
      <c r="K14" s="568"/>
      <c r="L14" s="570"/>
      <c r="M14" s="574"/>
      <c r="N14" s="574"/>
      <c r="O14" s="574"/>
      <c r="P14" s="574"/>
      <c r="Q14" s="574"/>
      <c r="R14" s="574"/>
      <c r="S14" s="574"/>
      <c r="T14" s="575"/>
      <c r="U14" s="473"/>
      <c r="V14" s="474"/>
      <c r="W14" s="474"/>
      <c r="X14" s="475"/>
      <c r="Y14" s="577"/>
      <c r="Z14" s="577"/>
      <c r="AA14" s="577"/>
      <c r="AB14" s="577"/>
      <c r="AC14" s="577"/>
      <c r="AD14" s="577"/>
      <c r="AE14" s="578"/>
      <c r="AF14" s="578"/>
      <c r="AG14" s="578"/>
      <c r="AH14" s="578"/>
      <c r="AI14" s="578"/>
      <c r="AJ14" s="578"/>
      <c r="AK14" s="483"/>
      <c r="AL14" s="484"/>
      <c r="AM14" s="484"/>
      <c r="AN14" s="484"/>
      <c r="AO14" s="484"/>
      <c r="AP14" s="580"/>
      <c r="AQ14" s="483"/>
      <c r="AR14" s="484"/>
      <c r="AS14" s="484"/>
      <c r="AT14" s="484"/>
      <c r="AU14" s="484"/>
      <c r="AV14" s="484"/>
      <c r="AW14" s="484"/>
      <c r="AX14" s="582"/>
      <c r="AZ14" s="525"/>
      <c r="BA14" s="526"/>
      <c r="BB14" s="526"/>
      <c r="BC14" s="526"/>
      <c r="BD14" s="526"/>
      <c r="BE14" s="527"/>
      <c r="BF14" s="549"/>
      <c r="BG14" s="549"/>
      <c r="BH14" s="549"/>
      <c r="BI14" s="549"/>
      <c r="BJ14" s="549"/>
      <c r="BK14" s="549"/>
      <c r="BL14" s="549"/>
      <c r="BM14" s="549"/>
      <c r="BN14" s="549"/>
      <c r="BO14" s="549"/>
      <c r="BP14" s="549"/>
      <c r="BQ14" s="549"/>
      <c r="BR14" s="549"/>
      <c r="BS14" s="549"/>
      <c r="BT14" s="550"/>
      <c r="BU14" s="556"/>
      <c r="BV14" s="462"/>
      <c r="BW14" s="462"/>
      <c r="BX14" s="462"/>
      <c r="BY14" s="508"/>
      <c r="BZ14" s="556"/>
      <c r="CA14" s="462"/>
      <c r="CB14" s="462"/>
      <c r="CC14" s="462"/>
      <c r="CD14" s="463"/>
    </row>
    <row r="15" spans="1:110" s="2" customFormat="1" ht="11.25" customHeight="1" thickTop="1" thickBot="1">
      <c r="A15" s="563"/>
      <c r="B15" s="564"/>
      <c r="C15" s="564"/>
      <c r="D15" s="564"/>
      <c r="E15" s="567"/>
      <c r="F15" s="568"/>
      <c r="G15" s="568"/>
      <c r="H15" s="568"/>
      <c r="I15" s="568"/>
      <c r="J15" s="568"/>
      <c r="K15" s="568"/>
      <c r="L15" s="570"/>
      <c r="M15" s="574"/>
      <c r="N15" s="574"/>
      <c r="O15" s="574"/>
      <c r="P15" s="574"/>
      <c r="Q15" s="574"/>
      <c r="R15" s="574"/>
      <c r="S15" s="574"/>
      <c r="T15" s="575"/>
      <c r="U15" s="473"/>
      <c r="V15" s="474"/>
      <c r="W15" s="474"/>
      <c r="X15" s="475"/>
      <c r="Y15" s="494"/>
      <c r="Z15" s="494"/>
      <c r="AA15" s="494"/>
      <c r="AB15" s="494"/>
      <c r="AC15" s="494"/>
      <c r="AD15" s="494"/>
      <c r="AE15" s="591"/>
      <c r="AF15" s="592"/>
      <c r="AG15" s="592"/>
      <c r="AH15" s="592"/>
      <c r="AI15" s="592"/>
      <c r="AJ15" s="593"/>
      <c r="AK15" s="494"/>
      <c r="AL15" s="494"/>
      <c r="AM15" s="494"/>
      <c r="AN15" s="494"/>
      <c r="AO15" s="494"/>
      <c r="AP15" s="494"/>
      <c r="AQ15" s="591"/>
      <c r="AR15" s="592"/>
      <c r="AS15" s="592"/>
      <c r="AT15" s="592"/>
      <c r="AU15" s="592"/>
      <c r="AV15" s="592"/>
      <c r="AW15" s="592"/>
      <c r="AX15" s="597"/>
      <c r="AZ15" s="525"/>
      <c r="BA15" s="526"/>
      <c r="BB15" s="526"/>
      <c r="BC15" s="526"/>
      <c r="BD15" s="526"/>
      <c r="BE15" s="527"/>
      <c r="BF15" s="549"/>
      <c r="BG15" s="549"/>
      <c r="BH15" s="549"/>
      <c r="BI15" s="549"/>
      <c r="BJ15" s="549"/>
      <c r="BK15" s="549"/>
      <c r="BL15" s="549"/>
      <c r="BM15" s="549"/>
      <c r="BN15" s="549"/>
      <c r="BO15" s="549"/>
      <c r="BP15" s="549"/>
      <c r="BQ15" s="549"/>
      <c r="BR15" s="549"/>
      <c r="BS15" s="549"/>
      <c r="BT15" s="550"/>
      <c r="BU15" s="556"/>
      <c r="BV15" s="462"/>
      <c r="BW15" s="462"/>
      <c r="BX15" s="462"/>
      <c r="BY15" s="508"/>
      <c r="BZ15" s="556"/>
      <c r="CA15" s="462"/>
      <c r="CB15" s="462"/>
      <c r="CC15" s="462"/>
      <c r="CD15" s="463"/>
    </row>
    <row r="16" spans="1:110" s="2" customFormat="1" ht="11.25" customHeight="1" thickBot="1">
      <c r="A16" s="563"/>
      <c r="B16" s="564"/>
      <c r="C16" s="564"/>
      <c r="D16" s="564"/>
      <c r="E16" s="567"/>
      <c r="F16" s="568"/>
      <c r="G16" s="568"/>
      <c r="H16" s="568"/>
      <c r="I16" s="568"/>
      <c r="J16" s="568"/>
      <c r="K16" s="568"/>
      <c r="L16" s="570"/>
      <c r="M16" s="574"/>
      <c r="N16" s="574"/>
      <c r="O16" s="574"/>
      <c r="P16" s="574"/>
      <c r="Q16" s="574"/>
      <c r="R16" s="574"/>
      <c r="S16" s="574"/>
      <c r="T16" s="575"/>
      <c r="U16" s="473"/>
      <c r="V16" s="474"/>
      <c r="W16" s="474"/>
      <c r="X16" s="475"/>
      <c r="Y16" s="495"/>
      <c r="Z16" s="495"/>
      <c r="AA16" s="495"/>
      <c r="AB16" s="495"/>
      <c r="AC16" s="495"/>
      <c r="AD16" s="495"/>
      <c r="AE16" s="594"/>
      <c r="AF16" s="595"/>
      <c r="AG16" s="595"/>
      <c r="AH16" s="595"/>
      <c r="AI16" s="595"/>
      <c r="AJ16" s="596"/>
      <c r="AK16" s="495"/>
      <c r="AL16" s="495"/>
      <c r="AM16" s="495"/>
      <c r="AN16" s="495"/>
      <c r="AO16" s="495"/>
      <c r="AP16" s="495"/>
      <c r="AQ16" s="594"/>
      <c r="AR16" s="595"/>
      <c r="AS16" s="595"/>
      <c r="AT16" s="595"/>
      <c r="AU16" s="595"/>
      <c r="AV16" s="595"/>
      <c r="AW16" s="595"/>
      <c r="AX16" s="598"/>
      <c r="AZ16" s="525"/>
      <c r="BA16" s="526"/>
      <c r="BB16" s="526"/>
      <c r="BC16" s="526"/>
      <c r="BD16" s="526"/>
      <c r="BE16" s="527"/>
      <c r="BF16" s="549"/>
      <c r="BG16" s="549"/>
      <c r="BH16" s="549"/>
      <c r="BI16" s="549"/>
      <c r="BJ16" s="549"/>
      <c r="BK16" s="549"/>
      <c r="BL16" s="549"/>
      <c r="BM16" s="549"/>
      <c r="BN16" s="549"/>
      <c r="BO16" s="549"/>
      <c r="BP16" s="549"/>
      <c r="BQ16" s="549"/>
      <c r="BR16" s="549"/>
      <c r="BS16" s="549"/>
      <c r="BT16" s="550"/>
      <c r="BU16" s="556"/>
      <c r="BV16" s="462"/>
      <c r="BW16" s="462"/>
      <c r="BX16" s="462"/>
      <c r="BY16" s="508"/>
      <c r="BZ16" s="556"/>
      <c r="CA16" s="462"/>
      <c r="CB16" s="462"/>
      <c r="CC16" s="462"/>
      <c r="CD16" s="463"/>
    </row>
    <row r="17" spans="1:160" s="2" customFormat="1" ht="12" customHeight="1" thickBot="1">
      <c r="A17" s="563"/>
      <c r="B17" s="564"/>
      <c r="C17" s="564"/>
      <c r="D17" s="564"/>
      <c r="E17" s="599" t="s">
        <v>53</v>
      </c>
      <c r="F17" s="600"/>
      <c r="G17" s="600"/>
      <c r="H17" s="600"/>
      <c r="I17" s="600"/>
      <c r="J17" s="600"/>
      <c r="K17" s="600"/>
      <c r="L17" s="570"/>
      <c r="M17" s="603" t="s">
        <v>54</v>
      </c>
      <c r="N17" s="604"/>
      <c r="O17" s="604"/>
      <c r="P17" s="604"/>
      <c r="Q17" s="604"/>
      <c r="R17" s="604"/>
      <c r="S17" s="604"/>
      <c r="T17" s="605"/>
      <c r="U17" s="473"/>
      <c r="V17" s="474"/>
      <c r="W17" s="474"/>
      <c r="X17" s="475"/>
      <c r="Y17" s="583"/>
      <c r="Z17" s="583"/>
      <c r="AA17" s="583"/>
      <c r="AB17" s="583"/>
      <c r="AC17" s="583"/>
      <c r="AD17" s="583"/>
      <c r="AE17" s="608"/>
      <c r="AF17" s="609"/>
      <c r="AG17" s="609"/>
      <c r="AH17" s="609"/>
      <c r="AI17" s="609"/>
      <c r="AJ17" s="610"/>
      <c r="AK17" s="583"/>
      <c r="AL17" s="583"/>
      <c r="AM17" s="583"/>
      <c r="AN17" s="583"/>
      <c r="AO17" s="583"/>
      <c r="AP17" s="583"/>
      <c r="AQ17" s="608"/>
      <c r="AR17" s="609"/>
      <c r="AS17" s="609"/>
      <c r="AT17" s="609"/>
      <c r="AU17" s="609"/>
      <c r="AV17" s="609"/>
      <c r="AW17" s="609"/>
      <c r="AX17" s="614"/>
      <c r="AZ17" s="525"/>
      <c r="BA17" s="526"/>
      <c r="BB17" s="526"/>
      <c r="BC17" s="526"/>
      <c r="BD17" s="526"/>
      <c r="BE17" s="527"/>
      <c r="BF17" s="549"/>
      <c r="BG17" s="549"/>
      <c r="BH17" s="549"/>
      <c r="BI17" s="549"/>
      <c r="BJ17" s="549"/>
      <c r="BK17" s="549"/>
      <c r="BL17" s="549"/>
      <c r="BM17" s="549"/>
      <c r="BN17" s="549"/>
      <c r="BO17" s="549"/>
      <c r="BP17" s="549"/>
      <c r="BQ17" s="549"/>
      <c r="BR17" s="549"/>
      <c r="BS17" s="549"/>
      <c r="BT17" s="550"/>
      <c r="BU17" s="556"/>
      <c r="BV17" s="462"/>
      <c r="BW17" s="462"/>
      <c r="BX17" s="462"/>
      <c r="BY17" s="508"/>
      <c r="BZ17" s="556"/>
      <c r="CA17" s="462"/>
      <c r="CB17" s="462"/>
      <c r="CC17" s="462"/>
      <c r="CD17" s="463"/>
    </row>
    <row r="18" spans="1:160" ht="12" customHeight="1" thickBot="1">
      <c r="A18" s="498"/>
      <c r="B18" s="499"/>
      <c r="C18" s="499"/>
      <c r="D18" s="499"/>
      <c r="E18" s="601"/>
      <c r="F18" s="602"/>
      <c r="G18" s="602"/>
      <c r="H18" s="602"/>
      <c r="I18" s="602"/>
      <c r="J18" s="602"/>
      <c r="K18" s="602"/>
      <c r="L18" s="571"/>
      <c r="M18" s="606"/>
      <c r="N18" s="606"/>
      <c r="O18" s="606"/>
      <c r="P18" s="606"/>
      <c r="Q18" s="606"/>
      <c r="R18" s="606"/>
      <c r="S18" s="606"/>
      <c r="T18" s="607"/>
      <c r="U18" s="476"/>
      <c r="V18" s="477"/>
      <c r="W18" s="477"/>
      <c r="X18" s="478"/>
      <c r="Y18" s="584"/>
      <c r="Z18" s="584"/>
      <c r="AA18" s="584"/>
      <c r="AB18" s="584"/>
      <c r="AC18" s="584"/>
      <c r="AD18" s="584"/>
      <c r="AE18" s="611"/>
      <c r="AF18" s="612"/>
      <c r="AG18" s="612"/>
      <c r="AH18" s="612"/>
      <c r="AI18" s="612"/>
      <c r="AJ18" s="613"/>
      <c r="AK18" s="584"/>
      <c r="AL18" s="584"/>
      <c r="AM18" s="584"/>
      <c r="AN18" s="584"/>
      <c r="AO18" s="584"/>
      <c r="AP18" s="584"/>
      <c r="AQ18" s="611"/>
      <c r="AR18" s="612"/>
      <c r="AS18" s="612"/>
      <c r="AT18" s="612"/>
      <c r="AU18" s="612"/>
      <c r="AV18" s="612"/>
      <c r="AW18" s="612"/>
      <c r="AX18" s="615"/>
      <c r="AZ18" s="525"/>
      <c r="BA18" s="526"/>
      <c r="BB18" s="526"/>
      <c r="BC18" s="526"/>
      <c r="BD18" s="526"/>
      <c r="BE18" s="527"/>
      <c r="BF18" s="551"/>
      <c r="BG18" s="551"/>
      <c r="BH18" s="551"/>
      <c r="BI18" s="551"/>
      <c r="BJ18" s="551"/>
      <c r="BK18" s="551"/>
      <c r="BL18" s="551"/>
      <c r="BM18" s="551"/>
      <c r="BN18" s="551"/>
      <c r="BO18" s="551"/>
      <c r="BP18" s="551"/>
      <c r="BQ18" s="551"/>
      <c r="BR18" s="551"/>
      <c r="BS18" s="551"/>
      <c r="BT18" s="552"/>
      <c r="BU18" s="557"/>
      <c r="BV18" s="465"/>
      <c r="BW18" s="465"/>
      <c r="BX18" s="465"/>
      <c r="BY18" s="509"/>
      <c r="BZ18" s="557"/>
      <c r="CA18" s="465"/>
      <c r="CB18" s="465"/>
      <c r="CC18" s="465"/>
      <c r="CD18" s="466"/>
      <c r="CJ18" s="2"/>
    </row>
    <row r="19" spans="1:160" ht="3.75" customHeight="1" thickBo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J19" s="2"/>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row>
    <row r="20" spans="1:160" ht="21.75" customHeight="1">
      <c r="A20" s="638" t="s">
        <v>21</v>
      </c>
      <c r="B20" s="639"/>
      <c r="C20" s="639"/>
      <c r="D20" s="640"/>
      <c r="E20" s="618" t="s">
        <v>22</v>
      </c>
      <c r="F20" s="619"/>
      <c r="G20" s="619"/>
      <c r="H20" s="619"/>
      <c r="I20" s="620"/>
      <c r="J20" s="618" t="s">
        <v>23</v>
      </c>
      <c r="K20" s="619"/>
      <c r="L20" s="619"/>
      <c r="M20" s="619"/>
      <c r="N20" s="619"/>
      <c r="O20" s="620"/>
      <c r="P20" s="645" t="s">
        <v>24</v>
      </c>
      <c r="Q20" s="619"/>
      <c r="R20" s="619"/>
      <c r="S20" s="619"/>
      <c r="T20" s="620"/>
      <c r="U20" s="618" t="s">
        <v>25</v>
      </c>
      <c r="V20" s="619"/>
      <c r="W20" s="619"/>
      <c r="X20" s="619"/>
      <c r="Y20" s="618" t="s">
        <v>26</v>
      </c>
      <c r="Z20" s="619"/>
      <c r="AA20" s="619"/>
      <c r="AB20" s="619"/>
      <c r="AC20" s="619"/>
      <c r="AD20" s="619"/>
      <c r="AE20" s="619"/>
      <c r="AF20" s="619"/>
      <c r="AG20" s="619"/>
      <c r="AH20" s="619"/>
      <c r="AI20" s="619"/>
      <c r="AJ20" s="619"/>
      <c r="AK20" s="619"/>
      <c r="AL20" s="619"/>
      <c r="AM20" s="619"/>
      <c r="AN20" s="619"/>
      <c r="AO20" s="619"/>
      <c r="AP20" s="620"/>
      <c r="AQ20" s="616" t="s">
        <v>27</v>
      </c>
      <c r="AR20" s="617"/>
      <c r="AS20" s="617"/>
      <c r="AT20" s="617"/>
      <c r="AU20" s="617"/>
      <c r="AV20" s="617"/>
      <c r="AW20" s="617"/>
      <c r="AX20" s="617"/>
      <c r="AY20" s="618" t="s">
        <v>28</v>
      </c>
      <c r="AZ20" s="619"/>
      <c r="BA20" s="619"/>
      <c r="BB20" s="619"/>
      <c r="BC20" s="619"/>
      <c r="BD20" s="619"/>
      <c r="BE20" s="619"/>
      <c r="BF20" s="619"/>
      <c r="BG20" s="620"/>
      <c r="BH20" s="619" t="s">
        <v>29</v>
      </c>
      <c r="BI20" s="619"/>
      <c r="BJ20" s="619"/>
      <c r="BK20" s="619"/>
      <c r="BL20" s="619"/>
      <c r="BM20" s="619"/>
      <c r="BN20" s="619"/>
      <c r="BO20" s="620"/>
      <c r="BP20" s="628" t="s">
        <v>30</v>
      </c>
      <c r="BQ20" s="629"/>
      <c r="BR20" s="629"/>
      <c r="BS20" s="629"/>
      <c r="BT20" s="629"/>
      <c r="BU20" s="629"/>
      <c r="BV20" s="629"/>
      <c r="BW20" s="629"/>
      <c r="BX20" s="629"/>
      <c r="BY20" s="629"/>
      <c r="BZ20" s="629"/>
      <c r="CA20" s="629"/>
      <c r="CB20" s="629"/>
      <c r="CC20" s="629"/>
      <c r="CD20" s="630"/>
      <c r="CE20" s="8"/>
      <c r="CF20" s="8"/>
      <c r="CJ20" s="2"/>
    </row>
    <row r="21" spans="1:160" ht="24" customHeight="1">
      <c r="A21" s="641"/>
      <c r="B21" s="642"/>
      <c r="C21" s="642"/>
      <c r="D21" s="643"/>
      <c r="E21" s="644"/>
      <c r="F21" s="636"/>
      <c r="G21" s="636"/>
      <c r="H21" s="636"/>
      <c r="I21" s="637"/>
      <c r="J21" s="644"/>
      <c r="K21" s="636"/>
      <c r="L21" s="634" t="s">
        <v>31</v>
      </c>
      <c r="M21" s="635"/>
      <c r="N21" s="636" t="s">
        <v>31</v>
      </c>
      <c r="O21" s="637"/>
      <c r="P21" s="621"/>
      <c r="Q21" s="622"/>
      <c r="R21" s="622"/>
      <c r="S21" s="622"/>
      <c r="T21" s="623"/>
      <c r="U21" s="621"/>
      <c r="V21" s="622"/>
      <c r="W21" s="622"/>
      <c r="X21" s="622"/>
      <c r="Y21" s="621"/>
      <c r="Z21" s="622"/>
      <c r="AA21" s="622"/>
      <c r="AB21" s="622"/>
      <c r="AC21" s="622"/>
      <c r="AD21" s="622"/>
      <c r="AE21" s="622"/>
      <c r="AF21" s="622"/>
      <c r="AG21" s="622"/>
      <c r="AH21" s="622"/>
      <c r="AI21" s="622"/>
      <c r="AJ21" s="622"/>
      <c r="AK21" s="622"/>
      <c r="AL21" s="622"/>
      <c r="AM21" s="622"/>
      <c r="AN21" s="622"/>
      <c r="AO21" s="622"/>
      <c r="AP21" s="623"/>
      <c r="AQ21" s="9"/>
      <c r="AR21" s="10"/>
      <c r="AS21" s="10"/>
      <c r="AT21" s="10"/>
      <c r="AU21" s="10"/>
      <c r="AV21" s="10"/>
      <c r="AW21" s="10"/>
      <c r="AX21" s="55"/>
      <c r="AY21" s="621"/>
      <c r="AZ21" s="622"/>
      <c r="BA21" s="622"/>
      <c r="BB21" s="622"/>
      <c r="BC21" s="622"/>
      <c r="BD21" s="622"/>
      <c r="BE21" s="622"/>
      <c r="BF21" s="622"/>
      <c r="BG21" s="623"/>
      <c r="BH21" s="627"/>
      <c r="BI21" s="627"/>
      <c r="BJ21" s="627"/>
      <c r="BK21" s="627"/>
      <c r="BL21" s="627"/>
      <c r="BM21" s="627"/>
      <c r="BN21" s="627"/>
      <c r="BO21" s="623"/>
      <c r="BP21" s="631"/>
      <c r="BQ21" s="632"/>
      <c r="BR21" s="632"/>
      <c r="BS21" s="632"/>
      <c r="BT21" s="632"/>
      <c r="BU21" s="632"/>
      <c r="BV21" s="632"/>
      <c r="BW21" s="632"/>
      <c r="BX21" s="632"/>
      <c r="BY21" s="632"/>
      <c r="BZ21" s="632"/>
      <c r="CA21" s="632"/>
      <c r="CB21" s="632"/>
      <c r="CC21" s="632"/>
      <c r="CD21" s="633"/>
      <c r="CE21" s="8"/>
      <c r="CF21" s="8"/>
      <c r="CJ21" s="2"/>
    </row>
    <row r="22" spans="1:160" ht="33" customHeight="1" thickBot="1">
      <c r="A22" s="646">
        <f>E13</f>
        <v>45294</v>
      </c>
      <c r="B22" s="647"/>
      <c r="C22" s="647"/>
      <c r="D22" s="59" t="s">
        <v>55</v>
      </c>
      <c r="E22" s="624" t="s">
        <v>32</v>
      </c>
      <c r="F22" s="625"/>
      <c r="G22" s="625"/>
      <c r="H22" s="625"/>
      <c r="I22" s="625"/>
      <c r="J22" s="11" t="s">
        <v>33</v>
      </c>
      <c r="K22" s="69" t="s">
        <v>34</v>
      </c>
      <c r="L22" s="81" t="s">
        <v>35</v>
      </c>
      <c r="M22" s="82" t="s">
        <v>36</v>
      </c>
      <c r="N22" s="75" t="s">
        <v>35</v>
      </c>
      <c r="O22" s="11" t="s">
        <v>36</v>
      </c>
      <c r="P22" s="624"/>
      <c r="Q22" s="625"/>
      <c r="R22" s="625"/>
      <c r="S22" s="625"/>
      <c r="T22" s="626"/>
      <c r="U22" s="624"/>
      <c r="V22" s="625"/>
      <c r="W22" s="625"/>
      <c r="X22" s="625"/>
      <c r="Y22" s="624"/>
      <c r="Z22" s="625"/>
      <c r="AA22" s="625"/>
      <c r="AB22" s="625"/>
      <c r="AC22" s="625"/>
      <c r="AD22" s="625"/>
      <c r="AE22" s="625"/>
      <c r="AF22" s="625"/>
      <c r="AG22" s="625"/>
      <c r="AH22" s="625"/>
      <c r="AI22" s="625"/>
      <c r="AJ22" s="625"/>
      <c r="AK22" s="625"/>
      <c r="AL22" s="625"/>
      <c r="AM22" s="625"/>
      <c r="AN22" s="625"/>
      <c r="AO22" s="625"/>
      <c r="AP22" s="626"/>
      <c r="AQ22" s="12" t="s">
        <v>37</v>
      </c>
      <c r="AR22" s="12" t="s">
        <v>38</v>
      </c>
      <c r="AS22" s="12" t="s">
        <v>39</v>
      </c>
      <c r="AT22" s="12" t="s">
        <v>40</v>
      </c>
      <c r="AU22" s="12" t="s">
        <v>41</v>
      </c>
      <c r="AV22" s="12" t="s">
        <v>42</v>
      </c>
      <c r="AW22" s="12" t="s">
        <v>43</v>
      </c>
      <c r="AX22" s="12" t="s">
        <v>44</v>
      </c>
      <c r="AY22" s="624"/>
      <c r="AZ22" s="625"/>
      <c r="BA22" s="625"/>
      <c r="BB22" s="625"/>
      <c r="BC22" s="625"/>
      <c r="BD22" s="625"/>
      <c r="BE22" s="625"/>
      <c r="BF22" s="625"/>
      <c r="BG22" s="626"/>
      <c r="BH22" s="627"/>
      <c r="BI22" s="627"/>
      <c r="BJ22" s="627"/>
      <c r="BK22" s="627"/>
      <c r="BL22" s="627"/>
      <c r="BM22" s="627"/>
      <c r="BN22" s="627"/>
      <c r="BO22" s="623"/>
      <c r="BP22" s="631"/>
      <c r="BQ22" s="632"/>
      <c r="BR22" s="632"/>
      <c r="BS22" s="632"/>
      <c r="BT22" s="632"/>
      <c r="BU22" s="632"/>
      <c r="BV22" s="632"/>
      <c r="BW22" s="632"/>
      <c r="BX22" s="632"/>
      <c r="BY22" s="632"/>
      <c r="BZ22" s="632"/>
      <c r="CA22" s="632"/>
      <c r="CB22" s="632"/>
      <c r="CC22" s="632"/>
      <c r="CD22" s="633"/>
      <c r="CE22" s="8"/>
      <c r="CF22" s="8"/>
      <c r="CJ22" s="2"/>
    </row>
    <row r="23" spans="1:160" ht="28.9" customHeight="1">
      <c r="A23" s="667">
        <f>E13-WEEKDAY(E13,2)+1</f>
        <v>45292</v>
      </c>
      <c r="B23" s="668"/>
      <c r="C23" s="668"/>
      <c r="D23" s="673" t="s">
        <v>56</v>
      </c>
      <c r="E23" s="676"/>
      <c r="F23" s="677"/>
      <c r="G23" s="56" t="s">
        <v>45</v>
      </c>
      <c r="H23" s="678"/>
      <c r="I23" s="679"/>
      <c r="J23" s="95"/>
      <c r="K23" s="70"/>
      <c r="L23" s="83"/>
      <c r="M23" s="84"/>
      <c r="N23" s="76"/>
      <c r="O23" s="65"/>
      <c r="P23" s="680"/>
      <c r="Q23" s="681"/>
      <c r="R23" s="681"/>
      <c r="S23" s="681"/>
      <c r="T23" s="682"/>
      <c r="U23" s="683"/>
      <c r="V23" s="684"/>
      <c r="W23" s="684"/>
      <c r="X23" s="20" t="s">
        <v>46</v>
      </c>
      <c r="Y23" s="692"/>
      <c r="Z23" s="693"/>
      <c r="AA23" s="693"/>
      <c r="AB23" s="693"/>
      <c r="AC23" s="693"/>
      <c r="AD23" s="693"/>
      <c r="AE23" s="693"/>
      <c r="AF23" s="693"/>
      <c r="AG23" s="693"/>
      <c r="AH23" s="693"/>
      <c r="AI23" s="693"/>
      <c r="AJ23" s="693"/>
      <c r="AK23" s="693"/>
      <c r="AL23" s="693"/>
      <c r="AM23" s="693"/>
      <c r="AN23" s="693"/>
      <c r="AO23" s="693"/>
      <c r="AP23" s="694"/>
      <c r="AQ23" s="21" t="s">
        <v>47</v>
      </c>
      <c r="AR23" s="22" t="s">
        <v>47</v>
      </c>
      <c r="AS23" s="22" t="s">
        <v>47</v>
      </c>
      <c r="AT23" s="22" t="s">
        <v>47</v>
      </c>
      <c r="AU23" s="22" t="s">
        <v>47</v>
      </c>
      <c r="AV23" s="22" t="s">
        <v>47</v>
      </c>
      <c r="AW23" s="22" t="s">
        <v>47</v>
      </c>
      <c r="AX23" s="23" t="s">
        <v>47</v>
      </c>
      <c r="AY23" s="680"/>
      <c r="AZ23" s="681"/>
      <c r="BA23" s="681"/>
      <c r="BB23" s="681"/>
      <c r="BC23" s="681"/>
      <c r="BD23" s="681"/>
      <c r="BE23" s="681"/>
      <c r="BF23" s="681"/>
      <c r="BG23" s="682"/>
      <c r="BH23" s="680"/>
      <c r="BI23" s="681"/>
      <c r="BJ23" s="681"/>
      <c r="BK23" s="681"/>
      <c r="BL23" s="681"/>
      <c r="BM23" s="681"/>
      <c r="BN23" s="681"/>
      <c r="BO23" s="682"/>
      <c r="BP23" s="648"/>
      <c r="BQ23" s="649"/>
      <c r="BR23" s="649"/>
      <c r="BS23" s="649"/>
      <c r="BT23" s="649"/>
      <c r="BU23" s="649"/>
      <c r="BV23" s="649"/>
      <c r="BW23" s="649"/>
      <c r="BX23" s="649"/>
      <c r="BY23" s="649"/>
      <c r="BZ23" s="649"/>
      <c r="CA23" s="649"/>
      <c r="CB23" s="649"/>
      <c r="CC23" s="649"/>
      <c r="CD23" s="650"/>
      <c r="CE23" s="13"/>
      <c r="CF23" s="13">
        <f>COUNTA(K23:O23)</f>
        <v>0</v>
      </c>
      <c r="CJ23" s="2"/>
    </row>
    <row r="24" spans="1:160" ht="28.9" customHeight="1">
      <c r="A24" s="669"/>
      <c r="B24" s="670"/>
      <c r="C24" s="670"/>
      <c r="D24" s="674"/>
      <c r="E24" s="657"/>
      <c r="F24" s="658"/>
      <c r="G24" s="24" t="s">
        <v>45</v>
      </c>
      <c r="H24" s="659"/>
      <c r="I24" s="660"/>
      <c r="J24" s="93"/>
      <c r="K24" s="70"/>
      <c r="L24" s="83"/>
      <c r="M24" s="84"/>
      <c r="N24" s="76"/>
      <c r="O24" s="65"/>
      <c r="P24" s="661"/>
      <c r="Q24" s="661"/>
      <c r="R24" s="661"/>
      <c r="S24" s="661"/>
      <c r="T24" s="661"/>
      <c r="U24" s="662"/>
      <c r="V24" s="663"/>
      <c r="W24" s="663"/>
      <c r="X24" s="25" t="s">
        <v>46</v>
      </c>
      <c r="Y24" s="664"/>
      <c r="Z24" s="665"/>
      <c r="AA24" s="665"/>
      <c r="AB24" s="665"/>
      <c r="AC24" s="665"/>
      <c r="AD24" s="665"/>
      <c r="AE24" s="665"/>
      <c r="AF24" s="665"/>
      <c r="AG24" s="665"/>
      <c r="AH24" s="665"/>
      <c r="AI24" s="665"/>
      <c r="AJ24" s="665"/>
      <c r="AK24" s="665"/>
      <c r="AL24" s="665"/>
      <c r="AM24" s="665"/>
      <c r="AN24" s="665"/>
      <c r="AO24" s="665"/>
      <c r="AP24" s="666"/>
      <c r="AQ24" s="26" t="s">
        <v>47</v>
      </c>
      <c r="AR24" s="27" t="s">
        <v>47</v>
      </c>
      <c r="AS24" s="27" t="s">
        <v>47</v>
      </c>
      <c r="AT24" s="27" t="s">
        <v>47</v>
      </c>
      <c r="AU24" s="27" t="s">
        <v>47</v>
      </c>
      <c r="AV24" s="27" t="s">
        <v>47</v>
      </c>
      <c r="AW24" s="27" t="s">
        <v>47</v>
      </c>
      <c r="AX24" s="28" t="s">
        <v>47</v>
      </c>
      <c r="AY24" s="661"/>
      <c r="AZ24" s="661"/>
      <c r="BA24" s="661"/>
      <c r="BB24" s="661"/>
      <c r="BC24" s="661"/>
      <c r="BD24" s="661"/>
      <c r="BE24" s="661"/>
      <c r="BF24" s="661"/>
      <c r="BG24" s="661"/>
      <c r="BH24" s="661"/>
      <c r="BI24" s="661"/>
      <c r="BJ24" s="661"/>
      <c r="BK24" s="661"/>
      <c r="BL24" s="661"/>
      <c r="BM24" s="661"/>
      <c r="BN24" s="661"/>
      <c r="BO24" s="661"/>
      <c r="BP24" s="651"/>
      <c r="BQ24" s="652"/>
      <c r="BR24" s="652"/>
      <c r="BS24" s="652"/>
      <c r="BT24" s="652"/>
      <c r="BU24" s="652"/>
      <c r="BV24" s="652"/>
      <c r="BW24" s="652"/>
      <c r="BX24" s="652"/>
      <c r="BY24" s="652"/>
      <c r="BZ24" s="652"/>
      <c r="CA24" s="652"/>
      <c r="CB24" s="652"/>
      <c r="CC24" s="652"/>
      <c r="CD24" s="653"/>
      <c r="CE24" s="14"/>
      <c r="CF24" s="13">
        <f t="shared" ref="CF24:CF50" si="0">COUNTA(K24:O24)</f>
        <v>0</v>
      </c>
      <c r="CJ24" s="2"/>
    </row>
    <row r="25" spans="1:160" ht="28.9" customHeight="1">
      <c r="A25" s="669"/>
      <c r="B25" s="670"/>
      <c r="C25" s="670"/>
      <c r="D25" s="674"/>
      <c r="E25" s="657"/>
      <c r="F25" s="658"/>
      <c r="G25" s="24" t="s">
        <v>45</v>
      </c>
      <c r="H25" s="659"/>
      <c r="I25" s="660"/>
      <c r="J25" s="93"/>
      <c r="K25" s="70"/>
      <c r="L25" s="83"/>
      <c r="M25" s="84"/>
      <c r="N25" s="76"/>
      <c r="O25" s="65"/>
      <c r="P25" s="661"/>
      <c r="Q25" s="661"/>
      <c r="R25" s="661"/>
      <c r="S25" s="661"/>
      <c r="T25" s="661"/>
      <c r="U25" s="662"/>
      <c r="V25" s="663"/>
      <c r="W25" s="663"/>
      <c r="X25" s="25" t="s">
        <v>46</v>
      </c>
      <c r="Y25" s="664"/>
      <c r="Z25" s="665"/>
      <c r="AA25" s="665"/>
      <c r="AB25" s="665"/>
      <c r="AC25" s="665"/>
      <c r="AD25" s="665"/>
      <c r="AE25" s="665"/>
      <c r="AF25" s="665"/>
      <c r="AG25" s="665"/>
      <c r="AH25" s="665"/>
      <c r="AI25" s="665"/>
      <c r="AJ25" s="665"/>
      <c r="AK25" s="665"/>
      <c r="AL25" s="665"/>
      <c r="AM25" s="665"/>
      <c r="AN25" s="665"/>
      <c r="AO25" s="665"/>
      <c r="AP25" s="666"/>
      <c r="AQ25" s="26" t="s">
        <v>47</v>
      </c>
      <c r="AR25" s="27" t="s">
        <v>47</v>
      </c>
      <c r="AS25" s="27" t="s">
        <v>47</v>
      </c>
      <c r="AT25" s="27" t="s">
        <v>47</v>
      </c>
      <c r="AU25" s="27" t="s">
        <v>47</v>
      </c>
      <c r="AV25" s="27" t="s">
        <v>47</v>
      </c>
      <c r="AW25" s="27" t="s">
        <v>47</v>
      </c>
      <c r="AX25" s="28" t="s">
        <v>47</v>
      </c>
      <c r="AY25" s="661"/>
      <c r="AZ25" s="661"/>
      <c r="BA25" s="661"/>
      <c r="BB25" s="661"/>
      <c r="BC25" s="661"/>
      <c r="BD25" s="661"/>
      <c r="BE25" s="661"/>
      <c r="BF25" s="661"/>
      <c r="BG25" s="661"/>
      <c r="BH25" s="661"/>
      <c r="BI25" s="661"/>
      <c r="BJ25" s="661"/>
      <c r="BK25" s="661"/>
      <c r="BL25" s="661"/>
      <c r="BM25" s="661"/>
      <c r="BN25" s="661"/>
      <c r="BO25" s="661"/>
      <c r="BP25" s="651"/>
      <c r="BQ25" s="652"/>
      <c r="BR25" s="652"/>
      <c r="BS25" s="652"/>
      <c r="BT25" s="652"/>
      <c r="BU25" s="652"/>
      <c r="BV25" s="652"/>
      <c r="BW25" s="652"/>
      <c r="BX25" s="652"/>
      <c r="BY25" s="652"/>
      <c r="BZ25" s="652"/>
      <c r="CA25" s="652"/>
      <c r="CB25" s="652"/>
      <c r="CC25" s="652"/>
      <c r="CD25" s="653"/>
      <c r="CE25" s="14"/>
      <c r="CF25" s="13">
        <f t="shared" si="0"/>
        <v>0</v>
      </c>
      <c r="CI25" s="421"/>
      <c r="CJ25" s="421"/>
      <c r="CK25" s="421"/>
    </row>
    <row r="26" spans="1:160" ht="28.9" customHeight="1" thickBot="1">
      <c r="A26" s="671"/>
      <c r="B26" s="672"/>
      <c r="C26" s="672"/>
      <c r="D26" s="675"/>
      <c r="E26" s="685"/>
      <c r="F26" s="686"/>
      <c r="G26" s="29" t="s">
        <v>45</v>
      </c>
      <c r="H26" s="687"/>
      <c r="I26" s="688"/>
      <c r="J26" s="94"/>
      <c r="K26" s="71"/>
      <c r="L26" s="85"/>
      <c r="M26" s="86"/>
      <c r="N26" s="77"/>
      <c r="O26" s="66"/>
      <c r="P26" s="689"/>
      <c r="Q26" s="689"/>
      <c r="R26" s="689"/>
      <c r="S26" s="689"/>
      <c r="T26" s="689"/>
      <c r="U26" s="690"/>
      <c r="V26" s="691"/>
      <c r="W26" s="691"/>
      <c r="X26" s="30" t="s">
        <v>46</v>
      </c>
      <c r="Y26" s="695"/>
      <c r="Z26" s="696"/>
      <c r="AA26" s="696"/>
      <c r="AB26" s="696"/>
      <c r="AC26" s="696"/>
      <c r="AD26" s="696"/>
      <c r="AE26" s="696"/>
      <c r="AF26" s="696"/>
      <c r="AG26" s="696"/>
      <c r="AH26" s="696"/>
      <c r="AI26" s="696"/>
      <c r="AJ26" s="696"/>
      <c r="AK26" s="696"/>
      <c r="AL26" s="696"/>
      <c r="AM26" s="696"/>
      <c r="AN26" s="696"/>
      <c r="AO26" s="696"/>
      <c r="AP26" s="697"/>
      <c r="AQ26" s="31"/>
      <c r="AR26" s="32"/>
      <c r="AS26" s="32"/>
      <c r="AT26" s="32"/>
      <c r="AU26" s="32" t="s">
        <v>47</v>
      </c>
      <c r="AV26" s="32" t="s">
        <v>47</v>
      </c>
      <c r="AW26" s="32"/>
      <c r="AX26" s="33"/>
      <c r="AY26" s="698"/>
      <c r="AZ26" s="698"/>
      <c r="BA26" s="698"/>
      <c r="BB26" s="698"/>
      <c r="BC26" s="698"/>
      <c r="BD26" s="698"/>
      <c r="BE26" s="698"/>
      <c r="BF26" s="698"/>
      <c r="BG26" s="698"/>
      <c r="BH26" s="698"/>
      <c r="BI26" s="698"/>
      <c r="BJ26" s="698"/>
      <c r="BK26" s="698"/>
      <c r="BL26" s="698"/>
      <c r="BM26" s="698"/>
      <c r="BN26" s="698"/>
      <c r="BO26" s="698"/>
      <c r="BP26" s="654"/>
      <c r="BQ26" s="655"/>
      <c r="BR26" s="655"/>
      <c r="BS26" s="655"/>
      <c r="BT26" s="655"/>
      <c r="BU26" s="655"/>
      <c r="BV26" s="655"/>
      <c r="BW26" s="655"/>
      <c r="BX26" s="655"/>
      <c r="BY26" s="655"/>
      <c r="BZ26" s="655"/>
      <c r="CA26" s="655"/>
      <c r="CB26" s="655"/>
      <c r="CC26" s="655"/>
      <c r="CD26" s="656"/>
      <c r="CE26" s="13"/>
      <c r="CF26" s="13">
        <f t="shared" si="0"/>
        <v>0</v>
      </c>
      <c r="CI26" s="421"/>
      <c r="CJ26" s="421"/>
      <c r="CK26" s="421"/>
    </row>
    <row r="27" spans="1:160" ht="28.9" customHeight="1">
      <c r="A27" s="667">
        <f>A23+1</f>
        <v>45293</v>
      </c>
      <c r="B27" s="668"/>
      <c r="C27" s="668"/>
      <c r="D27" s="673" t="s">
        <v>57</v>
      </c>
      <c r="E27" s="699"/>
      <c r="F27" s="700"/>
      <c r="G27" s="34" t="s">
        <v>45</v>
      </c>
      <c r="H27" s="701"/>
      <c r="I27" s="702"/>
      <c r="J27" s="95"/>
      <c r="K27" s="72"/>
      <c r="L27" s="87"/>
      <c r="M27" s="88"/>
      <c r="N27" s="78"/>
      <c r="O27" s="64"/>
      <c r="P27" s="703"/>
      <c r="Q27" s="703"/>
      <c r="R27" s="703"/>
      <c r="S27" s="703"/>
      <c r="T27" s="703"/>
      <c r="U27" s="704"/>
      <c r="V27" s="705"/>
      <c r="W27" s="705"/>
      <c r="X27" s="35" t="s">
        <v>46</v>
      </c>
      <c r="Y27" s="692"/>
      <c r="Z27" s="693"/>
      <c r="AA27" s="693"/>
      <c r="AB27" s="693"/>
      <c r="AC27" s="693"/>
      <c r="AD27" s="693"/>
      <c r="AE27" s="693"/>
      <c r="AF27" s="693"/>
      <c r="AG27" s="693"/>
      <c r="AH27" s="693"/>
      <c r="AI27" s="693"/>
      <c r="AJ27" s="693"/>
      <c r="AK27" s="693"/>
      <c r="AL27" s="693"/>
      <c r="AM27" s="693"/>
      <c r="AN27" s="693"/>
      <c r="AO27" s="693"/>
      <c r="AP27" s="694"/>
      <c r="AQ27" s="21"/>
      <c r="AR27" s="22"/>
      <c r="AS27" s="22"/>
      <c r="AT27" s="22"/>
      <c r="AU27" s="22"/>
      <c r="AV27" s="22"/>
      <c r="AW27" s="22"/>
      <c r="AX27" s="23"/>
      <c r="AY27" s="703"/>
      <c r="AZ27" s="703"/>
      <c r="BA27" s="703"/>
      <c r="BB27" s="703"/>
      <c r="BC27" s="703"/>
      <c r="BD27" s="703"/>
      <c r="BE27" s="703"/>
      <c r="BF27" s="703"/>
      <c r="BG27" s="703"/>
      <c r="BH27" s="703"/>
      <c r="BI27" s="703"/>
      <c r="BJ27" s="703"/>
      <c r="BK27" s="703"/>
      <c r="BL27" s="703"/>
      <c r="BM27" s="703"/>
      <c r="BN27" s="703"/>
      <c r="BO27" s="703"/>
      <c r="BP27" s="648"/>
      <c r="BQ27" s="649"/>
      <c r="BR27" s="649"/>
      <c r="BS27" s="649"/>
      <c r="BT27" s="649"/>
      <c r="BU27" s="649"/>
      <c r="BV27" s="649"/>
      <c r="BW27" s="649"/>
      <c r="BX27" s="649"/>
      <c r="BY27" s="649"/>
      <c r="BZ27" s="649"/>
      <c r="CA27" s="649"/>
      <c r="CB27" s="649"/>
      <c r="CC27" s="649"/>
      <c r="CD27" s="650"/>
      <c r="CE27" s="8"/>
      <c r="CF27" s="13">
        <f t="shared" si="0"/>
        <v>0</v>
      </c>
      <c r="CI27" s="421"/>
      <c r="CJ27" s="421"/>
      <c r="CK27" s="421"/>
    </row>
    <row r="28" spans="1:160" ht="28.9" customHeight="1">
      <c r="A28" s="669"/>
      <c r="B28" s="670"/>
      <c r="C28" s="670"/>
      <c r="D28" s="674"/>
      <c r="E28" s="657"/>
      <c r="F28" s="658"/>
      <c r="G28" s="24" t="s">
        <v>45</v>
      </c>
      <c r="H28" s="659"/>
      <c r="I28" s="660"/>
      <c r="J28" s="93"/>
      <c r="K28" s="70"/>
      <c r="L28" s="83"/>
      <c r="M28" s="84"/>
      <c r="N28" s="76"/>
      <c r="O28" s="65"/>
      <c r="P28" s="661"/>
      <c r="Q28" s="661"/>
      <c r="R28" s="661"/>
      <c r="S28" s="661"/>
      <c r="T28" s="661"/>
      <c r="U28" s="662"/>
      <c r="V28" s="663"/>
      <c r="W28" s="663"/>
      <c r="X28" s="25" t="s">
        <v>46</v>
      </c>
      <c r="Y28" s="664"/>
      <c r="Z28" s="665"/>
      <c r="AA28" s="665"/>
      <c r="AB28" s="665"/>
      <c r="AC28" s="665"/>
      <c r="AD28" s="665"/>
      <c r="AE28" s="665"/>
      <c r="AF28" s="665"/>
      <c r="AG28" s="665"/>
      <c r="AH28" s="665"/>
      <c r="AI28" s="665"/>
      <c r="AJ28" s="665"/>
      <c r="AK28" s="665"/>
      <c r="AL28" s="665"/>
      <c r="AM28" s="665"/>
      <c r="AN28" s="665"/>
      <c r="AO28" s="665"/>
      <c r="AP28" s="666"/>
      <c r="AQ28" s="26"/>
      <c r="AR28" s="27"/>
      <c r="AS28" s="27"/>
      <c r="AT28" s="27"/>
      <c r="AU28" s="27"/>
      <c r="AV28" s="27"/>
      <c r="AW28" s="27"/>
      <c r="AX28" s="28" t="s">
        <v>47</v>
      </c>
      <c r="AY28" s="661"/>
      <c r="AZ28" s="661"/>
      <c r="BA28" s="661"/>
      <c r="BB28" s="661"/>
      <c r="BC28" s="661"/>
      <c r="BD28" s="661"/>
      <c r="BE28" s="661"/>
      <c r="BF28" s="661"/>
      <c r="BG28" s="661"/>
      <c r="BH28" s="661"/>
      <c r="BI28" s="661"/>
      <c r="BJ28" s="661"/>
      <c r="BK28" s="661"/>
      <c r="BL28" s="661"/>
      <c r="BM28" s="661"/>
      <c r="BN28" s="661"/>
      <c r="BO28" s="661"/>
      <c r="BP28" s="651"/>
      <c r="BQ28" s="706"/>
      <c r="BR28" s="706"/>
      <c r="BS28" s="706"/>
      <c r="BT28" s="706"/>
      <c r="BU28" s="706"/>
      <c r="BV28" s="706"/>
      <c r="BW28" s="706"/>
      <c r="BX28" s="706"/>
      <c r="BY28" s="706"/>
      <c r="BZ28" s="706"/>
      <c r="CA28" s="706"/>
      <c r="CB28" s="706"/>
      <c r="CC28" s="706"/>
      <c r="CD28" s="653"/>
      <c r="CE28" s="8"/>
      <c r="CF28" s="13">
        <f t="shared" si="0"/>
        <v>0</v>
      </c>
      <c r="CI28" s="421"/>
      <c r="CJ28" s="421"/>
      <c r="CK28" s="421"/>
    </row>
    <row r="29" spans="1:160" ht="28.9" customHeight="1">
      <c r="A29" s="669"/>
      <c r="B29" s="670"/>
      <c r="C29" s="670"/>
      <c r="D29" s="674"/>
      <c r="E29" s="657"/>
      <c r="F29" s="658"/>
      <c r="G29" s="24" t="s">
        <v>45</v>
      </c>
      <c r="H29" s="659"/>
      <c r="I29" s="660"/>
      <c r="J29" s="93"/>
      <c r="K29" s="70"/>
      <c r="L29" s="83"/>
      <c r="M29" s="84"/>
      <c r="N29" s="76"/>
      <c r="O29" s="65"/>
      <c r="P29" s="661"/>
      <c r="Q29" s="661"/>
      <c r="R29" s="661"/>
      <c r="S29" s="661"/>
      <c r="T29" s="661"/>
      <c r="U29" s="662"/>
      <c r="V29" s="663"/>
      <c r="W29" s="663"/>
      <c r="X29" s="25" t="s">
        <v>46</v>
      </c>
      <c r="Y29" s="664"/>
      <c r="Z29" s="665"/>
      <c r="AA29" s="665"/>
      <c r="AB29" s="665"/>
      <c r="AC29" s="665"/>
      <c r="AD29" s="665"/>
      <c r="AE29" s="665"/>
      <c r="AF29" s="665"/>
      <c r="AG29" s="665"/>
      <c r="AH29" s="665"/>
      <c r="AI29" s="665"/>
      <c r="AJ29" s="665"/>
      <c r="AK29" s="665"/>
      <c r="AL29" s="665"/>
      <c r="AM29" s="665"/>
      <c r="AN29" s="665"/>
      <c r="AO29" s="665"/>
      <c r="AP29" s="666"/>
      <c r="AQ29" s="26"/>
      <c r="AR29" s="27"/>
      <c r="AS29" s="27"/>
      <c r="AT29" s="27"/>
      <c r="AU29" s="27"/>
      <c r="AV29" s="27"/>
      <c r="AW29" s="27"/>
      <c r="AX29" s="28"/>
      <c r="AY29" s="661"/>
      <c r="AZ29" s="661"/>
      <c r="BA29" s="661"/>
      <c r="BB29" s="661"/>
      <c r="BC29" s="661"/>
      <c r="BD29" s="661"/>
      <c r="BE29" s="661"/>
      <c r="BF29" s="661"/>
      <c r="BG29" s="661"/>
      <c r="BH29" s="661"/>
      <c r="BI29" s="661"/>
      <c r="BJ29" s="661"/>
      <c r="BK29" s="661"/>
      <c r="BL29" s="661"/>
      <c r="BM29" s="661"/>
      <c r="BN29" s="661"/>
      <c r="BO29" s="661"/>
      <c r="BP29" s="651"/>
      <c r="BQ29" s="706"/>
      <c r="BR29" s="706"/>
      <c r="BS29" s="706"/>
      <c r="BT29" s="706"/>
      <c r="BU29" s="706"/>
      <c r="BV29" s="706"/>
      <c r="BW29" s="706"/>
      <c r="BX29" s="706"/>
      <c r="BY29" s="706"/>
      <c r="BZ29" s="706"/>
      <c r="CA29" s="706"/>
      <c r="CB29" s="706"/>
      <c r="CC29" s="706"/>
      <c r="CD29" s="653"/>
      <c r="CE29" s="8"/>
      <c r="CF29" s="13">
        <f t="shared" si="0"/>
        <v>0</v>
      </c>
      <c r="CJ29" s="2"/>
    </row>
    <row r="30" spans="1:160" ht="28.9" customHeight="1" thickBot="1">
      <c r="A30" s="671"/>
      <c r="B30" s="672"/>
      <c r="C30" s="672"/>
      <c r="D30" s="675"/>
      <c r="E30" s="685"/>
      <c r="F30" s="686"/>
      <c r="G30" s="29" t="s">
        <v>45</v>
      </c>
      <c r="H30" s="687"/>
      <c r="I30" s="688"/>
      <c r="J30" s="94"/>
      <c r="K30" s="73"/>
      <c r="L30" s="89"/>
      <c r="M30" s="90"/>
      <c r="N30" s="79"/>
      <c r="O30" s="67"/>
      <c r="P30" s="698"/>
      <c r="Q30" s="698"/>
      <c r="R30" s="698"/>
      <c r="S30" s="698"/>
      <c r="T30" s="698"/>
      <c r="U30" s="690"/>
      <c r="V30" s="691"/>
      <c r="W30" s="691"/>
      <c r="X30" s="30" t="s">
        <v>46</v>
      </c>
      <c r="Y30" s="695"/>
      <c r="Z30" s="696"/>
      <c r="AA30" s="696"/>
      <c r="AB30" s="696"/>
      <c r="AC30" s="696"/>
      <c r="AD30" s="696"/>
      <c r="AE30" s="696"/>
      <c r="AF30" s="696"/>
      <c r="AG30" s="696"/>
      <c r="AH30" s="696"/>
      <c r="AI30" s="696"/>
      <c r="AJ30" s="696"/>
      <c r="AK30" s="696"/>
      <c r="AL30" s="696"/>
      <c r="AM30" s="696"/>
      <c r="AN30" s="696"/>
      <c r="AO30" s="696"/>
      <c r="AP30" s="697"/>
      <c r="AQ30" s="31"/>
      <c r="AR30" s="32"/>
      <c r="AS30" s="32"/>
      <c r="AT30" s="32"/>
      <c r="AU30" s="32"/>
      <c r="AV30" s="32"/>
      <c r="AW30" s="32"/>
      <c r="AX30" s="33"/>
      <c r="AY30" s="698"/>
      <c r="AZ30" s="698"/>
      <c r="BA30" s="698"/>
      <c r="BB30" s="698"/>
      <c r="BC30" s="698"/>
      <c r="BD30" s="698"/>
      <c r="BE30" s="698"/>
      <c r="BF30" s="698"/>
      <c r="BG30" s="698"/>
      <c r="BH30" s="707"/>
      <c r="BI30" s="708"/>
      <c r="BJ30" s="708"/>
      <c r="BK30" s="708"/>
      <c r="BL30" s="708"/>
      <c r="BM30" s="708"/>
      <c r="BN30" s="708"/>
      <c r="BO30" s="709"/>
      <c r="BP30" s="654"/>
      <c r="BQ30" s="655"/>
      <c r="BR30" s="655"/>
      <c r="BS30" s="655"/>
      <c r="BT30" s="655"/>
      <c r="BU30" s="655"/>
      <c r="BV30" s="655"/>
      <c r="BW30" s="655"/>
      <c r="BX30" s="655"/>
      <c r="BY30" s="655"/>
      <c r="BZ30" s="655"/>
      <c r="CA30" s="655"/>
      <c r="CB30" s="655"/>
      <c r="CC30" s="655"/>
      <c r="CD30" s="656"/>
      <c r="CE30" s="8"/>
      <c r="CF30" s="13">
        <f t="shared" si="0"/>
        <v>0</v>
      </c>
      <c r="CJ30" s="2"/>
      <c r="DR30" s="2"/>
    </row>
    <row r="31" spans="1:160" ht="28.9" customHeight="1">
      <c r="A31" s="667">
        <f>A27+1</f>
        <v>45294</v>
      </c>
      <c r="B31" s="668"/>
      <c r="C31" s="668"/>
      <c r="D31" s="673" t="s">
        <v>58</v>
      </c>
      <c r="E31" s="699"/>
      <c r="F31" s="700"/>
      <c r="G31" s="34" t="s">
        <v>45</v>
      </c>
      <c r="H31" s="701"/>
      <c r="I31" s="702"/>
      <c r="J31" s="36"/>
      <c r="K31" s="74"/>
      <c r="L31" s="91"/>
      <c r="M31" s="92"/>
      <c r="N31" s="80"/>
      <c r="O31" s="68"/>
      <c r="P31" s="714"/>
      <c r="Q31" s="715"/>
      <c r="R31" s="715"/>
      <c r="S31" s="715"/>
      <c r="T31" s="716"/>
      <c r="U31" s="704"/>
      <c r="V31" s="705"/>
      <c r="W31" s="705"/>
      <c r="X31" s="35" t="s">
        <v>46</v>
      </c>
      <c r="Y31" s="720"/>
      <c r="Z31" s="721"/>
      <c r="AA31" s="721"/>
      <c r="AB31" s="721"/>
      <c r="AC31" s="721"/>
      <c r="AD31" s="721"/>
      <c r="AE31" s="721"/>
      <c r="AF31" s="721"/>
      <c r="AG31" s="721"/>
      <c r="AH31" s="721"/>
      <c r="AI31" s="721"/>
      <c r="AJ31" s="721"/>
      <c r="AK31" s="721"/>
      <c r="AL31" s="721"/>
      <c r="AM31" s="721"/>
      <c r="AN31" s="721"/>
      <c r="AO31" s="721"/>
      <c r="AP31" s="722"/>
      <c r="AQ31" s="37"/>
      <c r="AR31" s="38"/>
      <c r="AS31" s="38"/>
      <c r="AT31" s="38"/>
      <c r="AU31" s="38"/>
      <c r="AV31" s="38"/>
      <c r="AW31" s="38"/>
      <c r="AX31" s="39"/>
      <c r="AY31" s="723"/>
      <c r="AZ31" s="724"/>
      <c r="BA31" s="724"/>
      <c r="BB31" s="724"/>
      <c r="BC31" s="724"/>
      <c r="BD31" s="724"/>
      <c r="BE31" s="724"/>
      <c r="BF31" s="724"/>
      <c r="BG31" s="725"/>
      <c r="BH31" s="714"/>
      <c r="BI31" s="715"/>
      <c r="BJ31" s="715"/>
      <c r="BK31" s="715"/>
      <c r="BL31" s="715"/>
      <c r="BM31" s="715"/>
      <c r="BN31" s="715"/>
      <c r="BO31" s="716"/>
      <c r="BP31" s="710"/>
      <c r="BQ31" s="706"/>
      <c r="BR31" s="706"/>
      <c r="BS31" s="706"/>
      <c r="BT31" s="706"/>
      <c r="BU31" s="706"/>
      <c r="BV31" s="706"/>
      <c r="BW31" s="706"/>
      <c r="BX31" s="706"/>
      <c r="BY31" s="706"/>
      <c r="BZ31" s="706"/>
      <c r="CA31" s="706"/>
      <c r="CB31" s="706"/>
      <c r="CC31" s="706"/>
      <c r="CD31" s="653"/>
      <c r="CE31" s="15"/>
      <c r="CF31" s="13">
        <f t="shared" si="0"/>
        <v>0</v>
      </c>
    </row>
    <row r="32" spans="1:160" ht="28.9" customHeight="1">
      <c r="A32" s="669"/>
      <c r="B32" s="670"/>
      <c r="C32" s="670"/>
      <c r="D32" s="674"/>
      <c r="E32" s="657"/>
      <c r="F32" s="658"/>
      <c r="G32" s="24" t="s">
        <v>45</v>
      </c>
      <c r="H32" s="659"/>
      <c r="I32" s="660"/>
      <c r="J32" s="93"/>
      <c r="K32" s="70"/>
      <c r="L32" s="83"/>
      <c r="M32" s="84"/>
      <c r="N32" s="76"/>
      <c r="O32" s="65"/>
      <c r="P32" s="711"/>
      <c r="Q32" s="712"/>
      <c r="R32" s="712"/>
      <c r="S32" s="712"/>
      <c r="T32" s="713"/>
      <c r="U32" s="662"/>
      <c r="V32" s="663"/>
      <c r="W32" s="663"/>
      <c r="X32" s="25" t="s">
        <v>46</v>
      </c>
      <c r="Y32" s="664"/>
      <c r="Z32" s="665"/>
      <c r="AA32" s="665"/>
      <c r="AB32" s="665"/>
      <c r="AC32" s="665"/>
      <c r="AD32" s="665"/>
      <c r="AE32" s="665"/>
      <c r="AF32" s="665"/>
      <c r="AG32" s="665"/>
      <c r="AH32" s="665"/>
      <c r="AI32" s="665"/>
      <c r="AJ32" s="665"/>
      <c r="AK32" s="665"/>
      <c r="AL32" s="665"/>
      <c r="AM32" s="665"/>
      <c r="AN32" s="665"/>
      <c r="AO32" s="665"/>
      <c r="AP32" s="666"/>
      <c r="AQ32" s="26"/>
      <c r="AR32" s="27"/>
      <c r="AS32" s="27"/>
      <c r="AT32" s="27"/>
      <c r="AU32" s="27"/>
      <c r="AV32" s="27"/>
      <c r="AW32" s="27"/>
      <c r="AX32" s="28"/>
      <c r="AY32" s="711"/>
      <c r="AZ32" s="712"/>
      <c r="BA32" s="712"/>
      <c r="BB32" s="712"/>
      <c r="BC32" s="712"/>
      <c r="BD32" s="712"/>
      <c r="BE32" s="712"/>
      <c r="BF32" s="712"/>
      <c r="BG32" s="713"/>
      <c r="BH32" s="711"/>
      <c r="BI32" s="712"/>
      <c r="BJ32" s="712"/>
      <c r="BK32" s="712"/>
      <c r="BL32" s="712"/>
      <c r="BM32" s="712"/>
      <c r="BN32" s="712"/>
      <c r="BO32" s="713"/>
      <c r="BP32" s="651"/>
      <c r="BQ32" s="706"/>
      <c r="BR32" s="706"/>
      <c r="BS32" s="706"/>
      <c r="BT32" s="706"/>
      <c r="BU32" s="706"/>
      <c r="BV32" s="706"/>
      <c r="BW32" s="706"/>
      <c r="BX32" s="706"/>
      <c r="BY32" s="706"/>
      <c r="BZ32" s="706"/>
      <c r="CA32" s="706"/>
      <c r="CB32" s="706"/>
      <c r="CC32" s="706"/>
      <c r="CD32" s="653"/>
      <c r="CE32" s="15"/>
      <c r="CF32" s="13">
        <f t="shared" si="0"/>
        <v>0</v>
      </c>
    </row>
    <row r="33" spans="1:93" ht="28.9" customHeight="1">
      <c r="A33" s="669"/>
      <c r="B33" s="670"/>
      <c r="C33" s="670"/>
      <c r="D33" s="674"/>
      <c r="E33" s="657"/>
      <c r="F33" s="658"/>
      <c r="G33" s="24" t="s">
        <v>45</v>
      </c>
      <c r="H33" s="659"/>
      <c r="I33" s="660"/>
      <c r="J33" s="93"/>
      <c r="K33" s="70"/>
      <c r="L33" s="83"/>
      <c r="M33" s="84"/>
      <c r="N33" s="76"/>
      <c r="O33" s="65"/>
      <c r="P33" s="711"/>
      <c r="Q33" s="712"/>
      <c r="R33" s="712"/>
      <c r="S33" s="712"/>
      <c r="T33" s="713"/>
      <c r="U33" s="662"/>
      <c r="V33" s="663"/>
      <c r="W33" s="663"/>
      <c r="X33" s="25" t="s">
        <v>46</v>
      </c>
      <c r="Y33" s="664"/>
      <c r="Z33" s="665"/>
      <c r="AA33" s="665"/>
      <c r="AB33" s="665"/>
      <c r="AC33" s="665"/>
      <c r="AD33" s="665"/>
      <c r="AE33" s="665"/>
      <c r="AF33" s="665"/>
      <c r="AG33" s="665"/>
      <c r="AH33" s="665"/>
      <c r="AI33" s="665"/>
      <c r="AJ33" s="665"/>
      <c r="AK33" s="665"/>
      <c r="AL33" s="665"/>
      <c r="AM33" s="665"/>
      <c r="AN33" s="665"/>
      <c r="AO33" s="665"/>
      <c r="AP33" s="666"/>
      <c r="AQ33" s="26"/>
      <c r="AR33" s="27"/>
      <c r="AS33" s="27"/>
      <c r="AT33" s="27"/>
      <c r="AU33" s="27"/>
      <c r="AV33" s="27"/>
      <c r="AW33" s="27"/>
      <c r="AX33" s="28"/>
      <c r="AY33" s="711"/>
      <c r="AZ33" s="712"/>
      <c r="BA33" s="712"/>
      <c r="BB33" s="712"/>
      <c r="BC33" s="712"/>
      <c r="BD33" s="712"/>
      <c r="BE33" s="712"/>
      <c r="BF33" s="712"/>
      <c r="BG33" s="713"/>
      <c r="BH33" s="711"/>
      <c r="BI33" s="712"/>
      <c r="BJ33" s="712"/>
      <c r="BK33" s="712"/>
      <c r="BL33" s="712"/>
      <c r="BM33" s="712"/>
      <c r="BN33" s="712"/>
      <c r="BO33" s="713"/>
      <c r="BP33" s="651"/>
      <c r="BQ33" s="706"/>
      <c r="BR33" s="706"/>
      <c r="BS33" s="706"/>
      <c r="BT33" s="706"/>
      <c r="BU33" s="706"/>
      <c r="BV33" s="706"/>
      <c r="BW33" s="706"/>
      <c r="BX33" s="706"/>
      <c r="BY33" s="706"/>
      <c r="BZ33" s="706"/>
      <c r="CA33" s="706"/>
      <c r="CB33" s="706"/>
      <c r="CC33" s="706"/>
      <c r="CD33" s="653"/>
      <c r="CE33" s="15"/>
      <c r="CF33" s="13">
        <f t="shared" si="0"/>
        <v>0</v>
      </c>
    </row>
    <row r="34" spans="1:93" ht="28.9" customHeight="1" thickBot="1">
      <c r="A34" s="671"/>
      <c r="B34" s="672"/>
      <c r="C34" s="672"/>
      <c r="D34" s="675"/>
      <c r="E34" s="685"/>
      <c r="F34" s="686"/>
      <c r="G34" s="29" t="s">
        <v>45</v>
      </c>
      <c r="H34" s="687"/>
      <c r="I34" s="688"/>
      <c r="J34" s="40"/>
      <c r="K34" s="71"/>
      <c r="L34" s="85"/>
      <c r="M34" s="86"/>
      <c r="N34" s="77"/>
      <c r="O34" s="66"/>
      <c r="P34" s="717"/>
      <c r="Q34" s="718"/>
      <c r="R34" s="718"/>
      <c r="S34" s="718"/>
      <c r="T34" s="719"/>
      <c r="U34" s="690"/>
      <c r="V34" s="691"/>
      <c r="W34" s="691"/>
      <c r="X34" s="30" t="s">
        <v>46</v>
      </c>
      <c r="Y34" s="726"/>
      <c r="Z34" s="727"/>
      <c r="AA34" s="727"/>
      <c r="AB34" s="727"/>
      <c r="AC34" s="727"/>
      <c r="AD34" s="727"/>
      <c r="AE34" s="727"/>
      <c r="AF34" s="727"/>
      <c r="AG34" s="727"/>
      <c r="AH34" s="727"/>
      <c r="AI34" s="727"/>
      <c r="AJ34" s="727"/>
      <c r="AK34" s="727"/>
      <c r="AL34" s="727"/>
      <c r="AM34" s="727"/>
      <c r="AN34" s="727"/>
      <c r="AO34" s="727"/>
      <c r="AP34" s="728"/>
      <c r="AQ34" s="41"/>
      <c r="AR34" s="42"/>
      <c r="AS34" s="42"/>
      <c r="AT34" s="42"/>
      <c r="AU34" s="42"/>
      <c r="AV34" s="42"/>
      <c r="AW34" s="42"/>
      <c r="AX34" s="43"/>
      <c r="AY34" s="717"/>
      <c r="AZ34" s="718"/>
      <c r="BA34" s="718"/>
      <c r="BB34" s="718"/>
      <c r="BC34" s="718"/>
      <c r="BD34" s="718"/>
      <c r="BE34" s="718"/>
      <c r="BF34" s="718"/>
      <c r="BG34" s="719"/>
      <c r="BH34" s="717"/>
      <c r="BI34" s="718"/>
      <c r="BJ34" s="718"/>
      <c r="BK34" s="718"/>
      <c r="BL34" s="718"/>
      <c r="BM34" s="718"/>
      <c r="BN34" s="718"/>
      <c r="BO34" s="719"/>
      <c r="BP34" s="651"/>
      <c r="BQ34" s="706"/>
      <c r="BR34" s="706"/>
      <c r="BS34" s="706"/>
      <c r="BT34" s="706"/>
      <c r="BU34" s="706"/>
      <c r="BV34" s="706"/>
      <c r="BW34" s="706"/>
      <c r="BX34" s="706"/>
      <c r="BY34" s="706"/>
      <c r="BZ34" s="706"/>
      <c r="CA34" s="706"/>
      <c r="CB34" s="706"/>
      <c r="CC34" s="706"/>
      <c r="CD34" s="653"/>
      <c r="CE34" s="8"/>
      <c r="CF34" s="13">
        <f t="shared" si="0"/>
        <v>0</v>
      </c>
    </row>
    <row r="35" spans="1:93" ht="28.9" customHeight="1">
      <c r="A35" s="667">
        <f t="shared" ref="A35" si="1">A31+1</f>
        <v>45295</v>
      </c>
      <c r="B35" s="668"/>
      <c r="C35" s="668"/>
      <c r="D35" s="673" t="s">
        <v>59</v>
      </c>
      <c r="E35" s="699"/>
      <c r="F35" s="700"/>
      <c r="G35" s="34" t="s">
        <v>45</v>
      </c>
      <c r="H35" s="701"/>
      <c r="I35" s="702"/>
      <c r="J35" s="95"/>
      <c r="K35" s="72"/>
      <c r="L35" s="87"/>
      <c r="M35" s="88"/>
      <c r="N35" s="78"/>
      <c r="O35" s="64"/>
      <c r="P35" s="680"/>
      <c r="Q35" s="681"/>
      <c r="R35" s="681"/>
      <c r="S35" s="681"/>
      <c r="T35" s="682"/>
      <c r="U35" s="704"/>
      <c r="V35" s="705"/>
      <c r="W35" s="705"/>
      <c r="X35" s="35" t="s">
        <v>46</v>
      </c>
      <c r="Y35" s="692"/>
      <c r="Z35" s="693"/>
      <c r="AA35" s="693"/>
      <c r="AB35" s="693"/>
      <c r="AC35" s="693"/>
      <c r="AD35" s="693"/>
      <c r="AE35" s="693"/>
      <c r="AF35" s="693"/>
      <c r="AG35" s="693"/>
      <c r="AH35" s="693"/>
      <c r="AI35" s="693"/>
      <c r="AJ35" s="693"/>
      <c r="AK35" s="693"/>
      <c r="AL35" s="693"/>
      <c r="AM35" s="693"/>
      <c r="AN35" s="693"/>
      <c r="AO35" s="693"/>
      <c r="AP35" s="694"/>
      <c r="AQ35" s="21"/>
      <c r="AR35" s="22"/>
      <c r="AS35" s="22"/>
      <c r="AT35" s="22"/>
      <c r="AU35" s="22"/>
      <c r="AV35" s="22"/>
      <c r="AW35" s="22"/>
      <c r="AX35" s="23"/>
      <c r="AY35" s="680"/>
      <c r="AZ35" s="681"/>
      <c r="BA35" s="681"/>
      <c r="BB35" s="681"/>
      <c r="BC35" s="681"/>
      <c r="BD35" s="681"/>
      <c r="BE35" s="681"/>
      <c r="BF35" s="681"/>
      <c r="BG35" s="682"/>
      <c r="BH35" s="729"/>
      <c r="BI35" s="730"/>
      <c r="BJ35" s="730"/>
      <c r="BK35" s="730"/>
      <c r="BL35" s="730"/>
      <c r="BM35" s="730"/>
      <c r="BN35" s="730"/>
      <c r="BO35" s="731"/>
      <c r="BP35" s="732"/>
      <c r="BQ35" s="649"/>
      <c r="BR35" s="649"/>
      <c r="BS35" s="649"/>
      <c r="BT35" s="649"/>
      <c r="BU35" s="649"/>
      <c r="BV35" s="649"/>
      <c r="BW35" s="649"/>
      <c r="BX35" s="649"/>
      <c r="BY35" s="649"/>
      <c r="BZ35" s="649"/>
      <c r="CA35" s="649"/>
      <c r="CB35" s="649"/>
      <c r="CC35" s="649"/>
      <c r="CD35" s="650"/>
      <c r="CE35" s="8"/>
      <c r="CF35" s="13">
        <f t="shared" si="0"/>
        <v>0</v>
      </c>
    </row>
    <row r="36" spans="1:93" ht="28.9" customHeight="1">
      <c r="A36" s="669"/>
      <c r="B36" s="670"/>
      <c r="C36" s="670"/>
      <c r="D36" s="674"/>
      <c r="E36" s="657"/>
      <c r="F36" s="658"/>
      <c r="G36" s="24" t="s">
        <v>45</v>
      </c>
      <c r="H36" s="659"/>
      <c r="I36" s="660"/>
      <c r="J36" s="93"/>
      <c r="K36" s="70"/>
      <c r="L36" s="83"/>
      <c r="M36" s="84"/>
      <c r="N36" s="76"/>
      <c r="O36" s="65"/>
      <c r="P36" s="711"/>
      <c r="Q36" s="712"/>
      <c r="R36" s="712"/>
      <c r="S36" s="712"/>
      <c r="T36" s="713"/>
      <c r="U36" s="662"/>
      <c r="V36" s="663"/>
      <c r="W36" s="663"/>
      <c r="X36" s="25" t="s">
        <v>46</v>
      </c>
      <c r="Y36" s="664"/>
      <c r="Z36" s="665"/>
      <c r="AA36" s="665"/>
      <c r="AB36" s="665"/>
      <c r="AC36" s="665"/>
      <c r="AD36" s="665"/>
      <c r="AE36" s="665"/>
      <c r="AF36" s="665"/>
      <c r="AG36" s="665"/>
      <c r="AH36" s="665"/>
      <c r="AI36" s="665"/>
      <c r="AJ36" s="665"/>
      <c r="AK36" s="665"/>
      <c r="AL36" s="665"/>
      <c r="AM36" s="665"/>
      <c r="AN36" s="665"/>
      <c r="AO36" s="665"/>
      <c r="AP36" s="666"/>
      <c r="AQ36" s="26"/>
      <c r="AR36" s="27"/>
      <c r="AS36" s="27"/>
      <c r="AT36" s="27"/>
      <c r="AU36" s="27"/>
      <c r="AV36" s="27"/>
      <c r="AW36" s="27"/>
      <c r="AX36" s="28"/>
      <c r="AY36" s="711"/>
      <c r="AZ36" s="712"/>
      <c r="BA36" s="712"/>
      <c r="BB36" s="712"/>
      <c r="BC36" s="712"/>
      <c r="BD36" s="712"/>
      <c r="BE36" s="712"/>
      <c r="BF36" s="712"/>
      <c r="BG36" s="713"/>
      <c r="BH36" s="711"/>
      <c r="BI36" s="712"/>
      <c r="BJ36" s="712"/>
      <c r="BK36" s="712"/>
      <c r="BL36" s="712"/>
      <c r="BM36" s="712"/>
      <c r="BN36" s="712"/>
      <c r="BO36" s="713"/>
      <c r="BP36" s="651"/>
      <c r="BQ36" s="706"/>
      <c r="BR36" s="706"/>
      <c r="BS36" s="706"/>
      <c r="BT36" s="706"/>
      <c r="BU36" s="706"/>
      <c r="BV36" s="706"/>
      <c r="BW36" s="706"/>
      <c r="BX36" s="706"/>
      <c r="BY36" s="706"/>
      <c r="BZ36" s="706"/>
      <c r="CA36" s="706"/>
      <c r="CB36" s="706"/>
      <c r="CC36" s="706"/>
      <c r="CD36" s="653"/>
      <c r="CE36" s="8"/>
      <c r="CF36" s="13">
        <f t="shared" si="0"/>
        <v>0</v>
      </c>
      <c r="CG36" s="8"/>
      <c r="CH36" s="8"/>
      <c r="CI36" s="8"/>
      <c r="CO36" s="8"/>
    </row>
    <row r="37" spans="1:93" ht="28.9" customHeight="1">
      <c r="A37" s="669"/>
      <c r="B37" s="670"/>
      <c r="C37" s="670"/>
      <c r="D37" s="674"/>
      <c r="E37" s="657"/>
      <c r="F37" s="658"/>
      <c r="G37" s="24" t="s">
        <v>45</v>
      </c>
      <c r="H37" s="659"/>
      <c r="I37" s="660"/>
      <c r="J37" s="93"/>
      <c r="K37" s="70"/>
      <c r="L37" s="83"/>
      <c r="M37" s="84"/>
      <c r="N37" s="76"/>
      <c r="O37" s="65"/>
      <c r="P37" s="711"/>
      <c r="Q37" s="712"/>
      <c r="R37" s="712"/>
      <c r="S37" s="712"/>
      <c r="T37" s="713"/>
      <c r="U37" s="662"/>
      <c r="V37" s="663"/>
      <c r="W37" s="663"/>
      <c r="X37" s="25" t="s">
        <v>46</v>
      </c>
      <c r="Y37" s="664"/>
      <c r="Z37" s="665"/>
      <c r="AA37" s="665"/>
      <c r="AB37" s="665"/>
      <c r="AC37" s="665"/>
      <c r="AD37" s="665"/>
      <c r="AE37" s="665"/>
      <c r="AF37" s="665"/>
      <c r="AG37" s="665"/>
      <c r="AH37" s="665"/>
      <c r="AI37" s="665"/>
      <c r="AJ37" s="665"/>
      <c r="AK37" s="665"/>
      <c r="AL37" s="665"/>
      <c r="AM37" s="665"/>
      <c r="AN37" s="665"/>
      <c r="AO37" s="665"/>
      <c r="AP37" s="666"/>
      <c r="AQ37" s="26"/>
      <c r="AR37" s="27"/>
      <c r="AS37" s="27"/>
      <c r="AT37" s="27"/>
      <c r="AU37" s="27"/>
      <c r="AV37" s="27"/>
      <c r="AW37" s="27"/>
      <c r="AX37" s="28"/>
      <c r="AY37" s="711"/>
      <c r="AZ37" s="712"/>
      <c r="BA37" s="712"/>
      <c r="BB37" s="712"/>
      <c r="BC37" s="712"/>
      <c r="BD37" s="712"/>
      <c r="BE37" s="712"/>
      <c r="BF37" s="712"/>
      <c r="BG37" s="713"/>
      <c r="BH37" s="711"/>
      <c r="BI37" s="712"/>
      <c r="BJ37" s="712"/>
      <c r="BK37" s="712"/>
      <c r="BL37" s="712"/>
      <c r="BM37" s="712"/>
      <c r="BN37" s="712"/>
      <c r="BO37" s="713"/>
      <c r="BP37" s="651"/>
      <c r="BQ37" s="706"/>
      <c r="BR37" s="706"/>
      <c r="BS37" s="706"/>
      <c r="BT37" s="706"/>
      <c r="BU37" s="706"/>
      <c r="BV37" s="706"/>
      <c r="BW37" s="706"/>
      <c r="BX37" s="706"/>
      <c r="BY37" s="706"/>
      <c r="BZ37" s="706"/>
      <c r="CA37" s="706"/>
      <c r="CB37" s="706"/>
      <c r="CC37" s="706"/>
      <c r="CD37" s="653"/>
      <c r="CE37" s="8"/>
      <c r="CF37" s="13">
        <f t="shared" si="0"/>
        <v>0</v>
      </c>
      <c r="CG37" s="8"/>
      <c r="CH37" s="8"/>
      <c r="CI37" s="8"/>
      <c r="CO37" s="8"/>
    </row>
    <row r="38" spans="1:93" ht="28.9" customHeight="1" thickBot="1">
      <c r="A38" s="671"/>
      <c r="B38" s="672"/>
      <c r="C38" s="672"/>
      <c r="D38" s="675"/>
      <c r="E38" s="685"/>
      <c r="F38" s="686"/>
      <c r="G38" s="29" t="s">
        <v>45</v>
      </c>
      <c r="H38" s="687"/>
      <c r="I38" s="688"/>
      <c r="J38" s="94"/>
      <c r="K38" s="73"/>
      <c r="L38" s="89"/>
      <c r="M38" s="90"/>
      <c r="N38" s="79"/>
      <c r="O38" s="67"/>
      <c r="P38" s="707"/>
      <c r="Q38" s="708"/>
      <c r="R38" s="708"/>
      <c r="S38" s="708"/>
      <c r="T38" s="709"/>
      <c r="U38" s="690"/>
      <c r="V38" s="691"/>
      <c r="W38" s="691"/>
      <c r="X38" s="30" t="s">
        <v>46</v>
      </c>
      <c r="Y38" s="733"/>
      <c r="Z38" s="734"/>
      <c r="AA38" s="734"/>
      <c r="AB38" s="734"/>
      <c r="AC38" s="734"/>
      <c r="AD38" s="734"/>
      <c r="AE38" s="734"/>
      <c r="AF38" s="734"/>
      <c r="AG38" s="734"/>
      <c r="AH38" s="734"/>
      <c r="AI38" s="734"/>
      <c r="AJ38" s="734"/>
      <c r="AK38" s="734"/>
      <c r="AL38" s="734"/>
      <c r="AM38" s="734"/>
      <c r="AN38" s="734"/>
      <c r="AO38" s="734"/>
      <c r="AP38" s="735"/>
      <c r="AQ38" s="31"/>
      <c r="AR38" s="32"/>
      <c r="AS38" s="32"/>
      <c r="AT38" s="32"/>
      <c r="AU38" s="32"/>
      <c r="AV38" s="32"/>
      <c r="AW38" s="32" t="s">
        <v>47</v>
      </c>
      <c r="AX38" s="33"/>
      <c r="AY38" s="707"/>
      <c r="AZ38" s="708"/>
      <c r="BA38" s="708"/>
      <c r="BB38" s="708"/>
      <c r="BC38" s="708"/>
      <c r="BD38" s="708"/>
      <c r="BE38" s="708"/>
      <c r="BF38" s="708"/>
      <c r="BG38" s="709"/>
      <c r="BH38" s="707"/>
      <c r="BI38" s="708"/>
      <c r="BJ38" s="708"/>
      <c r="BK38" s="708"/>
      <c r="BL38" s="708"/>
      <c r="BM38" s="708"/>
      <c r="BN38" s="708"/>
      <c r="BO38" s="709"/>
      <c r="BP38" s="654"/>
      <c r="BQ38" s="655"/>
      <c r="BR38" s="655"/>
      <c r="BS38" s="655"/>
      <c r="BT38" s="655"/>
      <c r="BU38" s="655"/>
      <c r="BV38" s="655"/>
      <c r="BW38" s="655"/>
      <c r="BX38" s="655"/>
      <c r="BY38" s="655"/>
      <c r="BZ38" s="655"/>
      <c r="CA38" s="655"/>
      <c r="CB38" s="655"/>
      <c r="CC38" s="655"/>
      <c r="CD38" s="656"/>
      <c r="CE38" s="8"/>
      <c r="CF38" s="13">
        <f t="shared" si="0"/>
        <v>0</v>
      </c>
      <c r="CG38" s="8"/>
      <c r="CH38" s="8"/>
      <c r="CI38" s="8"/>
      <c r="CO38" s="8"/>
    </row>
    <row r="39" spans="1:93" ht="28.9" customHeight="1">
      <c r="A39" s="667">
        <f t="shared" ref="A39" si="2">A35+1</f>
        <v>45296</v>
      </c>
      <c r="B39" s="668"/>
      <c r="C39" s="668"/>
      <c r="D39" s="673" t="s">
        <v>60</v>
      </c>
      <c r="E39" s="699"/>
      <c r="F39" s="700"/>
      <c r="G39" s="34" t="s">
        <v>45</v>
      </c>
      <c r="H39" s="701"/>
      <c r="I39" s="702"/>
      <c r="J39" s="36"/>
      <c r="K39" s="74"/>
      <c r="L39" s="91"/>
      <c r="M39" s="92"/>
      <c r="N39" s="80"/>
      <c r="O39" s="68"/>
      <c r="P39" s="714"/>
      <c r="Q39" s="715"/>
      <c r="R39" s="715"/>
      <c r="S39" s="715"/>
      <c r="T39" s="716"/>
      <c r="U39" s="704"/>
      <c r="V39" s="705"/>
      <c r="W39" s="705"/>
      <c r="X39" s="35" t="s">
        <v>46</v>
      </c>
      <c r="Y39" s="720"/>
      <c r="Z39" s="721"/>
      <c r="AA39" s="721"/>
      <c r="AB39" s="721"/>
      <c r="AC39" s="721"/>
      <c r="AD39" s="721"/>
      <c r="AE39" s="721"/>
      <c r="AF39" s="721"/>
      <c r="AG39" s="721"/>
      <c r="AH39" s="721"/>
      <c r="AI39" s="721"/>
      <c r="AJ39" s="721"/>
      <c r="AK39" s="721"/>
      <c r="AL39" s="721"/>
      <c r="AM39" s="721"/>
      <c r="AN39" s="721"/>
      <c r="AO39" s="721"/>
      <c r="AP39" s="722"/>
      <c r="AQ39" s="37"/>
      <c r="AR39" s="38"/>
      <c r="AS39" s="38"/>
      <c r="AT39" s="38"/>
      <c r="AU39" s="38"/>
      <c r="AV39" s="38"/>
      <c r="AW39" s="38"/>
      <c r="AX39" s="39"/>
      <c r="AY39" s="714"/>
      <c r="AZ39" s="715"/>
      <c r="BA39" s="715"/>
      <c r="BB39" s="715"/>
      <c r="BC39" s="715"/>
      <c r="BD39" s="715"/>
      <c r="BE39" s="715"/>
      <c r="BF39" s="715"/>
      <c r="BG39" s="716"/>
      <c r="BH39" s="736"/>
      <c r="BI39" s="737"/>
      <c r="BJ39" s="737"/>
      <c r="BK39" s="737"/>
      <c r="BL39" s="737"/>
      <c r="BM39" s="737"/>
      <c r="BN39" s="737"/>
      <c r="BO39" s="738"/>
      <c r="BP39" s="648"/>
      <c r="BQ39" s="649"/>
      <c r="BR39" s="649"/>
      <c r="BS39" s="649"/>
      <c r="BT39" s="649"/>
      <c r="BU39" s="649"/>
      <c r="BV39" s="649"/>
      <c r="BW39" s="649"/>
      <c r="BX39" s="649"/>
      <c r="BY39" s="649"/>
      <c r="BZ39" s="649"/>
      <c r="CA39" s="649"/>
      <c r="CB39" s="649"/>
      <c r="CC39" s="649"/>
      <c r="CD39" s="650"/>
      <c r="CE39" s="8"/>
      <c r="CF39" s="13">
        <f t="shared" si="0"/>
        <v>0</v>
      </c>
      <c r="CG39" s="8"/>
      <c r="CH39" s="8"/>
      <c r="CI39" s="8"/>
      <c r="CO39" s="8"/>
    </row>
    <row r="40" spans="1:93" ht="28.9" customHeight="1">
      <c r="A40" s="669"/>
      <c r="B40" s="670"/>
      <c r="C40" s="670"/>
      <c r="D40" s="674"/>
      <c r="E40" s="657"/>
      <c r="F40" s="658"/>
      <c r="G40" s="24" t="s">
        <v>45</v>
      </c>
      <c r="H40" s="659"/>
      <c r="I40" s="660"/>
      <c r="J40" s="93"/>
      <c r="K40" s="70"/>
      <c r="L40" s="83"/>
      <c r="M40" s="84"/>
      <c r="N40" s="76"/>
      <c r="O40" s="65"/>
      <c r="P40" s="711"/>
      <c r="Q40" s="712"/>
      <c r="R40" s="712"/>
      <c r="S40" s="712"/>
      <c r="T40" s="713"/>
      <c r="U40" s="662"/>
      <c r="V40" s="663"/>
      <c r="W40" s="663"/>
      <c r="X40" s="25" t="s">
        <v>46</v>
      </c>
      <c r="Y40" s="664"/>
      <c r="Z40" s="665"/>
      <c r="AA40" s="665"/>
      <c r="AB40" s="665"/>
      <c r="AC40" s="665"/>
      <c r="AD40" s="665"/>
      <c r="AE40" s="665"/>
      <c r="AF40" s="665"/>
      <c r="AG40" s="665"/>
      <c r="AH40" s="665"/>
      <c r="AI40" s="665"/>
      <c r="AJ40" s="665"/>
      <c r="AK40" s="665"/>
      <c r="AL40" s="665"/>
      <c r="AM40" s="665"/>
      <c r="AN40" s="665"/>
      <c r="AO40" s="665"/>
      <c r="AP40" s="666"/>
      <c r="AQ40" s="26"/>
      <c r="AR40" s="27"/>
      <c r="AS40" s="27"/>
      <c r="AT40" s="27" t="s">
        <v>47</v>
      </c>
      <c r="AU40" s="27"/>
      <c r="AV40" s="27"/>
      <c r="AW40" s="27" t="s">
        <v>47</v>
      </c>
      <c r="AX40" s="28"/>
      <c r="AY40" s="711"/>
      <c r="AZ40" s="712"/>
      <c r="BA40" s="712"/>
      <c r="BB40" s="712"/>
      <c r="BC40" s="712"/>
      <c r="BD40" s="712"/>
      <c r="BE40" s="712"/>
      <c r="BF40" s="712"/>
      <c r="BG40" s="713"/>
      <c r="BH40" s="711"/>
      <c r="BI40" s="712"/>
      <c r="BJ40" s="712"/>
      <c r="BK40" s="712"/>
      <c r="BL40" s="712"/>
      <c r="BM40" s="712"/>
      <c r="BN40" s="712"/>
      <c r="BO40" s="713"/>
      <c r="BP40" s="651"/>
      <c r="BQ40" s="706"/>
      <c r="BR40" s="706"/>
      <c r="BS40" s="706"/>
      <c r="BT40" s="706"/>
      <c r="BU40" s="706"/>
      <c r="BV40" s="706"/>
      <c r="BW40" s="706"/>
      <c r="BX40" s="706"/>
      <c r="BY40" s="706"/>
      <c r="BZ40" s="706"/>
      <c r="CA40" s="706"/>
      <c r="CB40" s="706"/>
      <c r="CC40" s="706"/>
      <c r="CD40" s="653"/>
      <c r="CE40" s="8"/>
      <c r="CF40" s="13">
        <f t="shared" si="0"/>
        <v>0</v>
      </c>
      <c r="CG40" s="8"/>
      <c r="CH40" s="8"/>
      <c r="CI40" s="8"/>
      <c r="CO40" s="8"/>
    </row>
    <row r="41" spans="1:93" ht="28.9" customHeight="1">
      <c r="A41" s="669"/>
      <c r="B41" s="670"/>
      <c r="C41" s="670"/>
      <c r="D41" s="674"/>
      <c r="E41" s="657"/>
      <c r="F41" s="658"/>
      <c r="G41" s="24" t="s">
        <v>45</v>
      </c>
      <c r="H41" s="659"/>
      <c r="I41" s="660"/>
      <c r="J41" s="93"/>
      <c r="K41" s="70"/>
      <c r="L41" s="83"/>
      <c r="M41" s="84"/>
      <c r="N41" s="76"/>
      <c r="O41" s="65"/>
      <c r="P41" s="711"/>
      <c r="Q41" s="712"/>
      <c r="R41" s="712"/>
      <c r="S41" s="712"/>
      <c r="T41" s="713"/>
      <c r="U41" s="662"/>
      <c r="V41" s="663"/>
      <c r="W41" s="663"/>
      <c r="X41" s="25" t="s">
        <v>46</v>
      </c>
      <c r="Y41" s="664"/>
      <c r="Z41" s="665"/>
      <c r="AA41" s="665"/>
      <c r="AB41" s="665"/>
      <c r="AC41" s="665"/>
      <c r="AD41" s="665"/>
      <c r="AE41" s="665"/>
      <c r="AF41" s="665"/>
      <c r="AG41" s="665"/>
      <c r="AH41" s="665"/>
      <c r="AI41" s="665"/>
      <c r="AJ41" s="665"/>
      <c r="AK41" s="665"/>
      <c r="AL41" s="665"/>
      <c r="AM41" s="665"/>
      <c r="AN41" s="665"/>
      <c r="AO41" s="665"/>
      <c r="AP41" s="666"/>
      <c r="AQ41" s="26"/>
      <c r="AR41" s="27"/>
      <c r="AS41" s="27"/>
      <c r="AT41" s="27"/>
      <c r="AU41" s="27"/>
      <c r="AV41" s="27"/>
      <c r="AW41" s="27"/>
      <c r="AX41" s="28"/>
      <c r="AY41" s="711"/>
      <c r="AZ41" s="712"/>
      <c r="BA41" s="712"/>
      <c r="BB41" s="712"/>
      <c r="BC41" s="712"/>
      <c r="BD41" s="712"/>
      <c r="BE41" s="712"/>
      <c r="BF41" s="712"/>
      <c r="BG41" s="713"/>
      <c r="BH41" s="711"/>
      <c r="BI41" s="712"/>
      <c r="BJ41" s="712"/>
      <c r="BK41" s="712"/>
      <c r="BL41" s="712"/>
      <c r="BM41" s="712"/>
      <c r="BN41" s="712"/>
      <c r="BO41" s="713"/>
      <c r="BP41" s="651"/>
      <c r="BQ41" s="706"/>
      <c r="BR41" s="706"/>
      <c r="BS41" s="706"/>
      <c r="BT41" s="706"/>
      <c r="BU41" s="706"/>
      <c r="BV41" s="706"/>
      <c r="BW41" s="706"/>
      <c r="BX41" s="706"/>
      <c r="BY41" s="706"/>
      <c r="BZ41" s="706"/>
      <c r="CA41" s="706"/>
      <c r="CB41" s="706"/>
      <c r="CC41" s="706"/>
      <c r="CD41" s="653"/>
      <c r="CE41" s="8"/>
      <c r="CF41" s="13">
        <f t="shared" si="0"/>
        <v>0</v>
      </c>
      <c r="CG41" s="8"/>
      <c r="CH41" s="8"/>
      <c r="CI41" s="8"/>
      <c r="CO41" s="8"/>
    </row>
    <row r="42" spans="1:93" ht="28.9" customHeight="1" thickBot="1">
      <c r="A42" s="671"/>
      <c r="B42" s="672"/>
      <c r="C42" s="672"/>
      <c r="D42" s="675"/>
      <c r="E42" s="685"/>
      <c r="F42" s="686"/>
      <c r="G42" s="29" t="s">
        <v>45</v>
      </c>
      <c r="H42" s="687"/>
      <c r="I42" s="688"/>
      <c r="J42" s="40"/>
      <c r="K42" s="71"/>
      <c r="L42" s="85"/>
      <c r="M42" s="86"/>
      <c r="N42" s="77"/>
      <c r="O42" s="66"/>
      <c r="P42" s="717"/>
      <c r="Q42" s="718"/>
      <c r="R42" s="718"/>
      <c r="S42" s="718"/>
      <c r="T42" s="719"/>
      <c r="U42" s="690"/>
      <c r="V42" s="691"/>
      <c r="W42" s="691"/>
      <c r="X42" s="30" t="s">
        <v>46</v>
      </c>
      <c r="Y42" s="739"/>
      <c r="Z42" s="740"/>
      <c r="AA42" s="740"/>
      <c r="AB42" s="740"/>
      <c r="AC42" s="740"/>
      <c r="AD42" s="740"/>
      <c r="AE42" s="740"/>
      <c r="AF42" s="740"/>
      <c r="AG42" s="740"/>
      <c r="AH42" s="740"/>
      <c r="AI42" s="740"/>
      <c r="AJ42" s="740"/>
      <c r="AK42" s="740"/>
      <c r="AL42" s="740"/>
      <c r="AM42" s="740"/>
      <c r="AN42" s="740"/>
      <c r="AO42" s="740"/>
      <c r="AP42" s="741"/>
      <c r="AQ42" s="41"/>
      <c r="AR42" s="42"/>
      <c r="AS42" s="42"/>
      <c r="AT42" s="42"/>
      <c r="AU42" s="42"/>
      <c r="AV42" s="42"/>
      <c r="AW42" s="42"/>
      <c r="AX42" s="43"/>
      <c r="AY42" s="717"/>
      <c r="AZ42" s="718"/>
      <c r="BA42" s="718"/>
      <c r="BB42" s="718"/>
      <c r="BC42" s="718"/>
      <c r="BD42" s="718"/>
      <c r="BE42" s="718"/>
      <c r="BF42" s="718"/>
      <c r="BG42" s="719"/>
      <c r="BH42" s="717"/>
      <c r="BI42" s="718"/>
      <c r="BJ42" s="718"/>
      <c r="BK42" s="718"/>
      <c r="BL42" s="718"/>
      <c r="BM42" s="718"/>
      <c r="BN42" s="718"/>
      <c r="BO42" s="719"/>
      <c r="BP42" s="654"/>
      <c r="BQ42" s="655"/>
      <c r="BR42" s="655"/>
      <c r="BS42" s="655"/>
      <c r="BT42" s="655"/>
      <c r="BU42" s="655"/>
      <c r="BV42" s="655"/>
      <c r="BW42" s="655"/>
      <c r="BX42" s="655"/>
      <c r="BY42" s="655"/>
      <c r="BZ42" s="655"/>
      <c r="CA42" s="655"/>
      <c r="CB42" s="655"/>
      <c r="CC42" s="655"/>
      <c r="CD42" s="656"/>
      <c r="CE42" s="8"/>
      <c r="CF42" s="13">
        <f t="shared" si="0"/>
        <v>0</v>
      </c>
      <c r="CG42" s="8"/>
      <c r="CH42" s="8"/>
      <c r="CI42" s="8"/>
      <c r="CO42" s="8"/>
    </row>
    <row r="43" spans="1:93" ht="28.9" customHeight="1">
      <c r="A43" s="742">
        <f t="shared" ref="A43" si="3">A39+1</f>
        <v>45297</v>
      </c>
      <c r="B43" s="743"/>
      <c r="C43" s="743"/>
      <c r="D43" s="748" t="s">
        <v>61</v>
      </c>
      <c r="E43" s="699"/>
      <c r="F43" s="700"/>
      <c r="G43" s="34" t="s">
        <v>45</v>
      </c>
      <c r="H43" s="701"/>
      <c r="I43" s="702"/>
      <c r="J43" s="95"/>
      <c r="K43" s="72"/>
      <c r="L43" s="87"/>
      <c r="M43" s="88"/>
      <c r="N43" s="78"/>
      <c r="O43" s="64"/>
      <c r="P43" s="680"/>
      <c r="Q43" s="681"/>
      <c r="R43" s="681"/>
      <c r="S43" s="681"/>
      <c r="T43" s="682"/>
      <c r="U43" s="704"/>
      <c r="V43" s="705"/>
      <c r="W43" s="705"/>
      <c r="X43" s="35" t="s">
        <v>46</v>
      </c>
      <c r="Y43" s="692"/>
      <c r="Z43" s="693"/>
      <c r="AA43" s="693"/>
      <c r="AB43" s="693"/>
      <c r="AC43" s="693"/>
      <c r="AD43" s="693"/>
      <c r="AE43" s="693"/>
      <c r="AF43" s="693"/>
      <c r="AG43" s="693"/>
      <c r="AH43" s="693"/>
      <c r="AI43" s="693"/>
      <c r="AJ43" s="693"/>
      <c r="AK43" s="693"/>
      <c r="AL43" s="693"/>
      <c r="AM43" s="693"/>
      <c r="AN43" s="693"/>
      <c r="AO43" s="693"/>
      <c r="AP43" s="694"/>
      <c r="AQ43" s="21"/>
      <c r="AR43" s="22"/>
      <c r="AS43" s="22"/>
      <c r="AT43" s="22"/>
      <c r="AU43" s="22"/>
      <c r="AV43" s="22"/>
      <c r="AW43" s="22"/>
      <c r="AX43" s="23"/>
      <c r="AY43" s="680"/>
      <c r="AZ43" s="681"/>
      <c r="BA43" s="681"/>
      <c r="BB43" s="681"/>
      <c r="BC43" s="681"/>
      <c r="BD43" s="681"/>
      <c r="BE43" s="681"/>
      <c r="BF43" s="681"/>
      <c r="BG43" s="682"/>
      <c r="BH43" s="729"/>
      <c r="BI43" s="730"/>
      <c r="BJ43" s="730"/>
      <c r="BK43" s="730"/>
      <c r="BL43" s="730"/>
      <c r="BM43" s="730"/>
      <c r="BN43" s="730"/>
      <c r="BO43" s="731"/>
      <c r="BP43" s="648"/>
      <c r="BQ43" s="649"/>
      <c r="BR43" s="649"/>
      <c r="BS43" s="649"/>
      <c r="BT43" s="649"/>
      <c r="BU43" s="649"/>
      <c r="BV43" s="649"/>
      <c r="BW43" s="649"/>
      <c r="BX43" s="649"/>
      <c r="BY43" s="649"/>
      <c r="BZ43" s="649"/>
      <c r="CA43" s="649"/>
      <c r="CB43" s="649"/>
      <c r="CC43" s="649"/>
      <c r="CD43" s="650"/>
      <c r="CE43" s="8"/>
      <c r="CF43" s="13">
        <f t="shared" si="0"/>
        <v>0</v>
      </c>
      <c r="CG43" s="8"/>
      <c r="CH43" s="8"/>
      <c r="CI43" s="8"/>
      <c r="CO43" s="8"/>
    </row>
    <row r="44" spans="1:93" ht="28.9" customHeight="1">
      <c r="A44" s="744"/>
      <c r="B44" s="745"/>
      <c r="C44" s="745"/>
      <c r="D44" s="749"/>
      <c r="E44" s="657"/>
      <c r="F44" s="658"/>
      <c r="G44" s="24" t="s">
        <v>45</v>
      </c>
      <c r="H44" s="659"/>
      <c r="I44" s="660"/>
      <c r="J44" s="93"/>
      <c r="K44" s="70"/>
      <c r="L44" s="83"/>
      <c r="M44" s="84"/>
      <c r="N44" s="76"/>
      <c r="O44" s="65"/>
      <c r="P44" s="711"/>
      <c r="Q44" s="712"/>
      <c r="R44" s="712"/>
      <c r="S44" s="712"/>
      <c r="T44" s="713"/>
      <c r="U44" s="662"/>
      <c r="V44" s="663"/>
      <c r="W44" s="663"/>
      <c r="X44" s="25" t="s">
        <v>46</v>
      </c>
      <c r="Y44" s="664"/>
      <c r="Z44" s="665"/>
      <c r="AA44" s="665"/>
      <c r="AB44" s="665"/>
      <c r="AC44" s="665"/>
      <c r="AD44" s="665"/>
      <c r="AE44" s="665"/>
      <c r="AF44" s="665"/>
      <c r="AG44" s="665"/>
      <c r="AH44" s="665"/>
      <c r="AI44" s="665"/>
      <c r="AJ44" s="665"/>
      <c r="AK44" s="665"/>
      <c r="AL44" s="665"/>
      <c r="AM44" s="665"/>
      <c r="AN44" s="665"/>
      <c r="AO44" s="665"/>
      <c r="AP44" s="666"/>
      <c r="AQ44" s="26"/>
      <c r="AR44" s="27"/>
      <c r="AS44" s="27"/>
      <c r="AT44" s="27"/>
      <c r="AU44" s="27"/>
      <c r="AV44" s="27"/>
      <c r="AW44" s="27"/>
      <c r="AX44" s="28"/>
      <c r="AY44" s="711"/>
      <c r="AZ44" s="712"/>
      <c r="BA44" s="712"/>
      <c r="BB44" s="712"/>
      <c r="BC44" s="712"/>
      <c r="BD44" s="712"/>
      <c r="BE44" s="712"/>
      <c r="BF44" s="712"/>
      <c r="BG44" s="713"/>
      <c r="BH44" s="711"/>
      <c r="BI44" s="712"/>
      <c r="BJ44" s="712"/>
      <c r="BK44" s="712"/>
      <c r="BL44" s="712"/>
      <c r="BM44" s="712"/>
      <c r="BN44" s="712"/>
      <c r="BO44" s="713"/>
      <c r="BP44" s="651"/>
      <c r="BQ44" s="706"/>
      <c r="BR44" s="706"/>
      <c r="BS44" s="706"/>
      <c r="BT44" s="706"/>
      <c r="BU44" s="706"/>
      <c r="BV44" s="706"/>
      <c r="BW44" s="706"/>
      <c r="BX44" s="706"/>
      <c r="BY44" s="706"/>
      <c r="BZ44" s="706"/>
      <c r="CA44" s="706"/>
      <c r="CB44" s="706"/>
      <c r="CC44" s="706"/>
      <c r="CD44" s="653"/>
      <c r="CE44" s="8"/>
      <c r="CF44" s="13">
        <f t="shared" si="0"/>
        <v>0</v>
      </c>
      <c r="CG44" s="8"/>
      <c r="CH44" s="8"/>
      <c r="CI44" s="8"/>
      <c r="CO44" s="8"/>
    </row>
    <row r="45" spans="1:93" ht="28.9" customHeight="1">
      <c r="A45" s="744"/>
      <c r="B45" s="745"/>
      <c r="C45" s="745"/>
      <c r="D45" s="749"/>
      <c r="E45" s="657"/>
      <c r="F45" s="658"/>
      <c r="G45" s="24" t="s">
        <v>45</v>
      </c>
      <c r="H45" s="659"/>
      <c r="I45" s="660"/>
      <c r="J45" s="93"/>
      <c r="K45" s="70"/>
      <c r="L45" s="83"/>
      <c r="M45" s="84"/>
      <c r="N45" s="76"/>
      <c r="O45" s="65"/>
      <c r="P45" s="711"/>
      <c r="Q45" s="712"/>
      <c r="R45" s="712"/>
      <c r="S45" s="712"/>
      <c r="T45" s="713"/>
      <c r="U45" s="662"/>
      <c r="V45" s="663"/>
      <c r="W45" s="663"/>
      <c r="X45" s="25" t="s">
        <v>46</v>
      </c>
      <c r="Y45" s="664"/>
      <c r="Z45" s="665"/>
      <c r="AA45" s="665"/>
      <c r="AB45" s="665"/>
      <c r="AC45" s="665"/>
      <c r="AD45" s="665"/>
      <c r="AE45" s="665"/>
      <c r="AF45" s="665"/>
      <c r="AG45" s="665"/>
      <c r="AH45" s="665"/>
      <c r="AI45" s="665"/>
      <c r="AJ45" s="665"/>
      <c r="AK45" s="665"/>
      <c r="AL45" s="665"/>
      <c r="AM45" s="665"/>
      <c r="AN45" s="665"/>
      <c r="AO45" s="665"/>
      <c r="AP45" s="666"/>
      <c r="AQ45" s="26"/>
      <c r="AR45" s="27"/>
      <c r="AS45" s="27"/>
      <c r="AT45" s="27"/>
      <c r="AU45" s="27"/>
      <c r="AV45" s="27"/>
      <c r="AW45" s="27"/>
      <c r="AX45" s="28"/>
      <c r="AY45" s="711"/>
      <c r="AZ45" s="712"/>
      <c r="BA45" s="712"/>
      <c r="BB45" s="712"/>
      <c r="BC45" s="712"/>
      <c r="BD45" s="712"/>
      <c r="BE45" s="712"/>
      <c r="BF45" s="712"/>
      <c r="BG45" s="713"/>
      <c r="BH45" s="711"/>
      <c r="BI45" s="712"/>
      <c r="BJ45" s="712"/>
      <c r="BK45" s="712"/>
      <c r="BL45" s="712"/>
      <c r="BM45" s="712"/>
      <c r="BN45" s="712"/>
      <c r="BO45" s="713"/>
      <c r="BP45" s="651"/>
      <c r="BQ45" s="706"/>
      <c r="BR45" s="706"/>
      <c r="BS45" s="706"/>
      <c r="BT45" s="706"/>
      <c r="BU45" s="706"/>
      <c r="BV45" s="706"/>
      <c r="BW45" s="706"/>
      <c r="BX45" s="706"/>
      <c r="BY45" s="706"/>
      <c r="BZ45" s="706"/>
      <c r="CA45" s="706"/>
      <c r="CB45" s="706"/>
      <c r="CC45" s="706"/>
      <c r="CD45" s="653"/>
      <c r="CE45" s="8"/>
      <c r="CF45" s="13">
        <f t="shared" si="0"/>
        <v>0</v>
      </c>
      <c r="CG45" s="8"/>
      <c r="CH45" s="8"/>
      <c r="CI45" s="8"/>
      <c r="CO45" s="8"/>
    </row>
    <row r="46" spans="1:93" ht="28.9" customHeight="1" thickBot="1">
      <c r="A46" s="746"/>
      <c r="B46" s="747"/>
      <c r="C46" s="747"/>
      <c r="D46" s="750"/>
      <c r="E46" s="685"/>
      <c r="F46" s="686"/>
      <c r="G46" s="29" t="s">
        <v>45</v>
      </c>
      <c r="H46" s="687"/>
      <c r="I46" s="688"/>
      <c r="J46" s="94"/>
      <c r="K46" s="73"/>
      <c r="L46" s="89"/>
      <c r="M46" s="90"/>
      <c r="N46" s="79"/>
      <c r="O46" s="67"/>
      <c r="P46" s="707"/>
      <c r="Q46" s="708"/>
      <c r="R46" s="708"/>
      <c r="S46" s="708"/>
      <c r="T46" s="709"/>
      <c r="U46" s="690"/>
      <c r="V46" s="691"/>
      <c r="W46" s="691"/>
      <c r="X46" s="30" t="s">
        <v>46</v>
      </c>
      <c r="Y46" s="733"/>
      <c r="Z46" s="734"/>
      <c r="AA46" s="734"/>
      <c r="AB46" s="734"/>
      <c r="AC46" s="734"/>
      <c r="AD46" s="734"/>
      <c r="AE46" s="734"/>
      <c r="AF46" s="734"/>
      <c r="AG46" s="734"/>
      <c r="AH46" s="734"/>
      <c r="AI46" s="734"/>
      <c r="AJ46" s="734"/>
      <c r="AK46" s="734"/>
      <c r="AL46" s="734"/>
      <c r="AM46" s="734"/>
      <c r="AN46" s="734"/>
      <c r="AO46" s="734"/>
      <c r="AP46" s="735"/>
      <c r="AQ46" s="31"/>
      <c r="AR46" s="32"/>
      <c r="AS46" s="32"/>
      <c r="AT46" s="32"/>
      <c r="AU46" s="32"/>
      <c r="AV46" s="32"/>
      <c r="AW46" s="32"/>
      <c r="AX46" s="33"/>
      <c r="AY46" s="707"/>
      <c r="AZ46" s="708"/>
      <c r="BA46" s="708"/>
      <c r="BB46" s="708"/>
      <c r="BC46" s="708"/>
      <c r="BD46" s="708"/>
      <c r="BE46" s="708"/>
      <c r="BF46" s="708"/>
      <c r="BG46" s="709"/>
      <c r="BH46" s="707"/>
      <c r="BI46" s="708"/>
      <c r="BJ46" s="708"/>
      <c r="BK46" s="708"/>
      <c r="BL46" s="708"/>
      <c r="BM46" s="708"/>
      <c r="BN46" s="708"/>
      <c r="BO46" s="709"/>
      <c r="BP46" s="654"/>
      <c r="BQ46" s="655"/>
      <c r="BR46" s="655"/>
      <c r="BS46" s="655"/>
      <c r="BT46" s="655"/>
      <c r="BU46" s="655"/>
      <c r="BV46" s="655"/>
      <c r="BW46" s="655"/>
      <c r="BX46" s="655"/>
      <c r="BY46" s="655"/>
      <c r="BZ46" s="655"/>
      <c r="CA46" s="655"/>
      <c r="CB46" s="655"/>
      <c r="CC46" s="655"/>
      <c r="CD46" s="656"/>
      <c r="CE46" s="8"/>
      <c r="CF46" s="13">
        <f t="shared" si="0"/>
        <v>0</v>
      </c>
      <c r="CG46" s="8"/>
      <c r="CH46" s="8"/>
      <c r="CI46" s="8"/>
      <c r="CO46" s="8"/>
    </row>
    <row r="47" spans="1:93" ht="28.9" customHeight="1">
      <c r="A47" s="742">
        <f t="shared" ref="A47" si="4">A43+1</f>
        <v>45298</v>
      </c>
      <c r="B47" s="743"/>
      <c r="C47" s="743"/>
      <c r="D47" s="748" t="s">
        <v>62</v>
      </c>
      <c r="E47" s="699"/>
      <c r="F47" s="700"/>
      <c r="G47" s="34" t="s">
        <v>45</v>
      </c>
      <c r="H47" s="701"/>
      <c r="I47" s="702"/>
      <c r="J47" s="36"/>
      <c r="K47" s="74"/>
      <c r="L47" s="91"/>
      <c r="M47" s="92"/>
      <c r="N47" s="80"/>
      <c r="O47" s="68"/>
      <c r="P47" s="714"/>
      <c r="Q47" s="715"/>
      <c r="R47" s="715"/>
      <c r="S47" s="715"/>
      <c r="T47" s="716"/>
      <c r="U47" s="704"/>
      <c r="V47" s="705"/>
      <c r="W47" s="705"/>
      <c r="X47" s="35" t="s">
        <v>46</v>
      </c>
      <c r="Y47" s="720"/>
      <c r="Z47" s="721"/>
      <c r="AA47" s="721"/>
      <c r="AB47" s="721"/>
      <c r="AC47" s="721"/>
      <c r="AD47" s="721"/>
      <c r="AE47" s="721"/>
      <c r="AF47" s="721"/>
      <c r="AG47" s="721"/>
      <c r="AH47" s="721"/>
      <c r="AI47" s="721"/>
      <c r="AJ47" s="721"/>
      <c r="AK47" s="721"/>
      <c r="AL47" s="721"/>
      <c r="AM47" s="721"/>
      <c r="AN47" s="721"/>
      <c r="AO47" s="721"/>
      <c r="AP47" s="722"/>
      <c r="AQ47" s="37"/>
      <c r="AR47" s="38"/>
      <c r="AS47" s="38"/>
      <c r="AT47" s="38"/>
      <c r="AU47" s="38"/>
      <c r="AV47" s="38"/>
      <c r="AW47" s="38"/>
      <c r="AX47" s="39"/>
      <c r="AY47" s="714"/>
      <c r="AZ47" s="715"/>
      <c r="BA47" s="715"/>
      <c r="BB47" s="715"/>
      <c r="BC47" s="715"/>
      <c r="BD47" s="715"/>
      <c r="BE47" s="715"/>
      <c r="BF47" s="715"/>
      <c r="BG47" s="716"/>
      <c r="BH47" s="736"/>
      <c r="BI47" s="737"/>
      <c r="BJ47" s="737"/>
      <c r="BK47" s="737"/>
      <c r="BL47" s="737"/>
      <c r="BM47" s="737"/>
      <c r="BN47" s="737"/>
      <c r="BO47" s="738"/>
      <c r="BP47" s="648"/>
      <c r="BQ47" s="649"/>
      <c r="BR47" s="649"/>
      <c r="BS47" s="649"/>
      <c r="BT47" s="649"/>
      <c r="BU47" s="649"/>
      <c r="BV47" s="649"/>
      <c r="BW47" s="649"/>
      <c r="BX47" s="649"/>
      <c r="BY47" s="649"/>
      <c r="BZ47" s="649"/>
      <c r="CA47" s="649"/>
      <c r="CB47" s="649"/>
      <c r="CC47" s="649"/>
      <c r="CD47" s="650"/>
      <c r="CE47" s="8"/>
      <c r="CF47" s="13">
        <f t="shared" si="0"/>
        <v>0</v>
      </c>
      <c r="CG47" s="8"/>
      <c r="CH47" s="8"/>
      <c r="CI47" s="8"/>
      <c r="CO47" s="8"/>
    </row>
    <row r="48" spans="1:93" ht="28.9" customHeight="1">
      <c r="A48" s="744"/>
      <c r="B48" s="745"/>
      <c r="C48" s="745"/>
      <c r="D48" s="749"/>
      <c r="E48" s="657"/>
      <c r="F48" s="658"/>
      <c r="G48" s="24" t="s">
        <v>45</v>
      </c>
      <c r="H48" s="659"/>
      <c r="I48" s="660"/>
      <c r="J48" s="93"/>
      <c r="K48" s="70"/>
      <c r="L48" s="83"/>
      <c r="M48" s="84"/>
      <c r="N48" s="76"/>
      <c r="O48" s="65"/>
      <c r="P48" s="711"/>
      <c r="Q48" s="712"/>
      <c r="R48" s="712"/>
      <c r="S48" s="712"/>
      <c r="T48" s="713"/>
      <c r="U48" s="662"/>
      <c r="V48" s="663"/>
      <c r="W48" s="663"/>
      <c r="X48" s="25" t="s">
        <v>46</v>
      </c>
      <c r="Y48" s="664"/>
      <c r="Z48" s="665"/>
      <c r="AA48" s="665"/>
      <c r="AB48" s="665"/>
      <c r="AC48" s="665"/>
      <c r="AD48" s="665"/>
      <c r="AE48" s="665"/>
      <c r="AF48" s="665"/>
      <c r="AG48" s="665"/>
      <c r="AH48" s="665"/>
      <c r="AI48" s="665"/>
      <c r="AJ48" s="665"/>
      <c r="AK48" s="665"/>
      <c r="AL48" s="665"/>
      <c r="AM48" s="665"/>
      <c r="AN48" s="665"/>
      <c r="AO48" s="665"/>
      <c r="AP48" s="666"/>
      <c r="AQ48" s="26"/>
      <c r="AR48" s="27"/>
      <c r="AS48" s="27"/>
      <c r="AT48" s="27"/>
      <c r="AU48" s="27"/>
      <c r="AV48" s="27"/>
      <c r="AW48" s="27" t="s">
        <v>47</v>
      </c>
      <c r="AX48" s="28"/>
      <c r="AY48" s="711"/>
      <c r="AZ48" s="712"/>
      <c r="BA48" s="712"/>
      <c r="BB48" s="712"/>
      <c r="BC48" s="712"/>
      <c r="BD48" s="712"/>
      <c r="BE48" s="712"/>
      <c r="BF48" s="712"/>
      <c r="BG48" s="713"/>
      <c r="BH48" s="711"/>
      <c r="BI48" s="712"/>
      <c r="BJ48" s="712"/>
      <c r="BK48" s="712"/>
      <c r="BL48" s="712"/>
      <c r="BM48" s="712"/>
      <c r="BN48" s="712"/>
      <c r="BO48" s="713"/>
      <c r="BP48" s="651"/>
      <c r="BQ48" s="706"/>
      <c r="BR48" s="706"/>
      <c r="BS48" s="706"/>
      <c r="BT48" s="706"/>
      <c r="BU48" s="706"/>
      <c r="BV48" s="706"/>
      <c r="BW48" s="706"/>
      <c r="BX48" s="706"/>
      <c r="BY48" s="706"/>
      <c r="BZ48" s="706"/>
      <c r="CA48" s="706"/>
      <c r="CB48" s="706"/>
      <c r="CC48" s="706"/>
      <c r="CD48" s="653"/>
      <c r="CE48" s="8"/>
      <c r="CF48" s="13">
        <f t="shared" si="0"/>
        <v>0</v>
      </c>
      <c r="CG48" s="8"/>
      <c r="CH48" s="8"/>
      <c r="CI48" s="8"/>
      <c r="CO48" s="8"/>
    </row>
    <row r="49" spans="1:93" ht="28.9" customHeight="1">
      <c r="A49" s="744"/>
      <c r="B49" s="745"/>
      <c r="C49" s="745"/>
      <c r="D49" s="749"/>
      <c r="E49" s="657"/>
      <c r="F49" s="658"/>
      <c r="G49" s="24" t="s">
        <v>45</v>
      </c>
      <c r="H49" s="659"/>
      <c r="I49" s="660"/>
      <c r="J49" s="93"/>
      <c r="K49" s="70"/>
      <c r="L49" s="83"/>
      <c r="M49" s="84"/>
      <c r="N49" s="76"/>
      <c r="O49" s="65"/>
      <c r="P49" s="711"/>
      <c r="Q49" s="712"/>
      <c r="R49" s="712"/>
      <c r="S49" s="712"/>
      <c r="T49" s="713"/>
      <c r="U49" s="662"/>
      <c r="V49" s="663"/>
      <c r="W49" s="663"/>
      <c r="X49" s="25" t="s">
        <v>46</v>
      </c>
      <c r="Y49" s="664"/>
      <c r="Z49" s="665"/>
      <c r="AA49" s="665"/>
      <c r="AB49" s="665"/>
      <c r="AC49" s="665"/>
      <c r="AD49" s="665"/>
      <c r="AE49" s="665"/>
      <c r="AF49" s="665"/>
      <c r="AG49" s="665"/>
      <c r="AH49" s="665"/>
      <c r="AI49" s="665"/>
      <c r="AJ49" s="665"/>
      <c r="AK49" s="665"/>
      <c r="AL49" s="665"/>
      <c r="AM49" s="665"/>
      <c r="AN49" s="665"/>
      <c r="AO49" s="665"/>
      <c r="AP49" s="666"/>
      <c r="AQ49" s="26"/>
      <c r="AR49" s="27"/>
      <c r="AS49" s="27"/>
      <c r="AT49" s="27"/>
      <c r="AU49" s="27"/>
      <c r="AV49" s="27"/>
      <c r="AW49" s="27"/>
      <c r="AX49" s="28" t="s">
        <v>47</v>
      </c>
      <c r="AY49" s="711"/>
      <c r="AZ49" s="712"/>
      <c r="BA49" s="712"/>
      <c r="BB49" s="712"/>
      <c r="BC49" s="712"/>
      <c r="BD49" s="712"/>
      <c r="BE49" s="712"/>
      <c r="BF49" s="712"/>
      <c r="BG49" s="713"/>
      <c r="BH49" s="711"/>
      <c r="BI49" s="712"/>
      <c r="BJ49" s="712"/>
      <c r="BK49" s="712"/>
      <c r="BL49" s="712"/>
      <c r="BM49" s="712"/>
      <c r="BN49" s="712"/>
      <c r="BO49" s="713"/>
      <c r="BP49" s="651"/>
      <c r="BQ49" s="706"/>
      <c r="BR49" s="706"/>
      <c r="BS49" s="706"/>
      <c r="BT49" s="706"/>
      <c r="BU49" s="706"/>
      <c r="BV49" s="706"/>
      <c r="BW49" s="706"/>
      <c r="BX49" s="706"/>
      <c r="BY49" s="706"/>
      <c r="BZ49" s="706"/>
      <c r="CA49" s="706"/>
      <c r="CB49" s="706"/>
      <c r="CC49" s="706"/>
      <c r="CD49" s="653"/>
      <c r="CE49" s="8"/>
      <c r="CF49" s="13">
        <f t="shared" si="0"/>
        <v>0</v>
      </c>
      <c r="CG49" s="8"/>
      <c r="CH49" s="8"/>
      <c r="CI49" s="8"/>
      <c r="CO49" s="8"/>
    </row>
    <row r="50" spans="1:93" ht="28.5" customHeight="1" thickBot="1">
      <c r="A50" s="746"/>
      <c r="B50" s="747"/>
      <c r="C50" s="747"/>
      <c r="D50" s="750"/>
      <c r="E50" s="685"/>
      <c r="F50" s="686"/>
      <c r="G50" s="29" t="s">
        <v>45</v>
      </c>
      <c r="H50" s="687"/>
      <c r="I50" s="688"/>
      <c r="J50" s="94"/>
      <c r="K50" s="70"/>
      <c r="L50" s="89"/>
      <c r="M50" s="90"/>
      <c r="N50" s="76"/>
      <c r="O50" s="65"/>
      <c r="P50" s="707"/>
      <c r="Q50" s="708"/>
      <c r="R50" s="708"/>
      <c r="S50" s="708"/>
      <c r="T50" s="709"/>
      <c r="U50" s="690"/>
      <c r="V50" s="691"/>
      <c r="W50" s="691"/>
      <c r="X50" s="30" t="s">
        <v>46</v>
      </c>
      <c r="Y50" s="733"/>
      <c r="Z50" s="734"/>
      <c r="AA50" s="734"/>
      <c r="AB50" s="734"/>
      <c r="AC50" s="734"/>
      <c r="AD50" s="734"/>
      <c r="AE50" s="734"/>
      <c r="AF50" s="734"/>
      <c r="AG50" s="734"/>
      <c r="AH50" s="734"/>
      <c r="AI50" s="734"/>
      <c r="AJ50" s="734"/>
      <c r="AK50" s="734"/>
      <c r="AL50" s="734"/>
      <c r="AM50" s="734"/>
      <c r="AN50" s="734"/>
      <c r="AO50" s="734"/>
      <c r="AP50" s="735"/>
      <c r="AQ50" s="31"/>
      <c r="AR50" s="32"/>
      <c r="AS50" s="32"/>
      <c r="AT50" s="32"/>
      <c r="AU50" s="32"/>
      <c r="AV50" s="32"/>
      <c r="AW50" s="32"/>
      <c r="AX50" s="33" t="s">
        <v>47</v>
      </c>
      <c r="AY50" s="707"/>
      <c r="AZ50" s="708"/>
      <c r="BA50" s="708"/>
      <c r="BB50" s="708"/>
      <c r="BC50" s="708"/>
      <c r="BD50" s="708"/>
      <c r="BE50" s="708"/>
      <c r="BF50" s="708"/>
      <c r="BG50" s="709"/>
      <c r="BH50" s="707"/>
      <c r="BI50" s="708"/>
      <c r="BJ50" s="708"/>
      <c r="BK50" s="708"/>
      <c r="BL50" s="708"/>
      <c r="BM50" s="708"/>
      <c r="BN50" s="708"/>
      <c r="BO50" s="709"/>
      <c r="BP50" s="654"/>
      <c r="BQ50" s="655"/>
      <c r="BR50" s="655"/>
      <c r="BS50" s="655"/>
      <c r="BT50" s="655"/>
      <c r="BU50" s="655"/>
      <c r="BV50" s="655"/>
      <c r="BW50" s="655"/>
      <c r="BX50" s="655"/>
      <c r="BY50" s="655"/>
      <c r="BZ50" s="655"/>
      <c r="CA50" s="655"/>
      <c r="CB50" s="655"/>
      <c r="CC50" s="655"/>
      <c r="CD50" s="656"/>
      <c r="CE50" s="8"/>
      <c r="CF50" s="13">
        <f t="shared" si="0"/>
        <v>0</v>
      </c>
      <c r="CG50" s="8"/>
      <c r="CH50" s="8"/>
      <c r="CI50" s="8"/>
      <c r="CO50" s="8"/>
    </row>
    <row r="51" spans="1:93" s="17" customFormat="1" ht="18" customHeight="1">
      <c r="A51" s="751" t="s">
        <v>48</v>
      </c>
      <c r="B51" s="751"/>
      <c r="C51" s="751"/>
      <c r="D51" s="751"/>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1"/>
      <c r="AR51" s="751"/>
      <c r="AS51" s="751"/>
      <c r="AT51" s="751"/>
      <c r="AU51" s="751"/>
      <c r="AV51" s="751"/>
      <c r="AW51" s="751"/>
      <c r="AX51" s="751"/>
      <c r="AY51" s="752"/>
      <c r="AZ51" s="752"/>
      <c r="BA51" s="752"/>
      <c r="BB51" s="752"/>
      <c r="BC51" s="752"/>
      <c r="BD51" s="752"/>
      <c r="BE51" s="752"/>
      <c r="BF51" s="752"/>
      <c r="BG51" s="752"/>
      <c r="BH51" s="752"/>
      <c r="BI51" s="752"/>
      <c r="BJ51" s="752"/>
      <c r="BK51" s="752"/>
      <c r="BL51" s="752"/>
      <c r="BM51" s="752"/>
      <c r="BN51" s="752"/>
      <c r="BO51" s="752"/>
      <c r="BP51" s="752"/>
      <c r="BQ51" s="752"/>
      <c r="BR51" s="752"/>
      <c r="BS51" s="752"/>
      <c r="BT51" s="752"/>
      <c r="BU51" s="752"/>
      <c r="BV51" s="752"/>
      <c r="BW51" s="752"/>
      <c r="BX51" s="752"/>
      <c r="BY51" s="752"/>
      <c r="BZ51" s="752"/>
      <c r="CA51" s="752"/>
      <c r="CB51" s="752"/>
      <c r="CC51" s="752"/>
      <c r="CD51" s="752"/>
      <c r="CE51" s="16"/>
      <c r="CF51" s="16"/>
      <c r="CG51" s="16"/>
      <c r="CH51" s="16"/>
      <c r="CI51" s="16"/>
    </row>
    <row r="52" spans="1:93" s="17" customFormat="1" ht="18" customHeight="1">
      <c r="A52" s="753" t="s">
        <v>49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c r="CB52" s="753"/>
      <c r="CC52" s="753"/>
      <c r="CD52" s="753"/>
      <c r="CE52" s="16"/>
      <c r="CF52" s="16"/>
      <c r="CG52" s="16"/>
      <c r="CH52" s="16"/>
      <c r="CI52" s="16"/>
    </row>
    <row r="53" spans="1:93" s="17" customFormat="1" ht="15.6" hidden="1" customHeight="1">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6"/>
      <c r="CF53" s="16"/>
      <c r="CG53" s="16"/>
      <c r="CH53" s="16"/>
      <c r="CI53" s="16"/>
    </row>
    <row r="54" spans="1:93" ht="24.95" hidden="1" customHeight="1">
      <c r="J54" s="45">
        <f t="shared" ref="J54:N54" si="5">COUNTA(J$23:J$50)</f>
        <v>0</v>
      </c>
      <c r="K54" s="45">
        <f t="shared" si="5"/>
        <v>0</v>
      </c>
      <c r="L54" s="45">
        <f t="shared" si="5"/>
        <v>0</v>
      </c>
      <c r="M54" s="45">
        <f t="shared" si="5"/>
        <v>0</v>
      </c>
      <c r="N54" s="45">
        <f t="shared" si="5"/>
        <v>0</v>
      </c>
      <c r="O54" s="45">
        <f>COUNTA(O$23:O$50)</f>
        <v>0</v>
      </c>
      <c r="P54" s="45">
        <f>K54+L54+M54+N54+O54</f>
        <v>0</v>
      </c>
      <c r="AQ54" s="45">
        <f t="shared" ref="AQ54:AW54" si="6">COUNTIF(AQ$23:AQ$50,"有")</f>
        <v>0</v>
      </c>
      <c r="AR54" s="45">
        <f t="shared" si="6"/>
        <v>0</v>
      </c>
      <c r="AS54" s="45">
        <f t="shared" si="6"/>
        <v>0</v>
      </c>
      <c r="AT54" s="45">
        <f t="shared" si="6"/>
        <v>0</v>
      </c>
      <c r="AU54" s="45">
        <f t="shared" si="6"/>
        <v>0</v>
      </c>
      <c r="AV54" s="45">
        <f t="shared" si="6"/>
        <v>0</v>
      </c>
      <c r="AW54" s="45">
        <f t="shared" si="6"/>
        <v>0</v>
      </c>
      <c r="AX54" s="45">
        <f>COUNTIF(AX$23:AX$50,"有")</f>
        <v>0</v>
      </c>
      <c r="CE54" s="18"/>
      <c r="CF54" s="18"/>
      <c r="CG54" s="18"/>
      <c r="CH54" s="18"/>
      <c r="CI54" s="18"/>
    </row>
    <row r="55" spans="1:93" ht="24.95" hidden="1" customHeight="1">
      <c r="K55" s="45">
        <f>J54+K54</f>
        <v>0</v>
      </c>
      <c r="M55" s="45">
        <f>L54+M54</f>
        <v>0</v>
      </c>
      <c r="O55" s="45">
        <f>N54+O54</f>
        <v>0</v>
      </c>
      <c r="CE55" s="18"/>
      <c r="CF55" s="18"/>
      <c r="CG55" s="18"/>
      <c r="CH55" s="18"/>
      <c r="CI55" s="18"/>
    </row>
    <row r="56" spans="1:93" ht="24.95" hidden="1" customHeight="1">
      <c r="A56" s="102" t="s">
        <v>148</v>
      </c>
      <c r="B56" s="19"/>
      <c r="C56" s="19"/>
      <c r="D56" s="97" t="s">
        <v>111</v>
      </c>
      <c r="E56" s="97"/>
      <c r="F56" s="97"/>
      <c r="G56" s="97" t="s">
        <v>110</v>
      </c>
      <c r="H56" s="97"/>
      <c r="I56" s="19"/>
      <c r="J56" s="19"/>
      <c r="K56" s="100" t="s">
        <v>86</v>
      </c>
      <c r="L56" s="101" t="s">
        <v>150</v>
      </c>
      <c r="M56" s="96"/>
      <c r="Q56" s="19"/>
      <c r="R56" s="104" t="s">
        <v>156</v>
      </c>
      <c r="S56" s="104"/>
      <c r="T56" s="104"/>
      <c r="U56" s="19"/>
      <c r="V56" s="19"/>
      <c r="W56" s="19"/>
      <c r="X56" s="19"/>
      <c r="Y56" s="105" t="s">
        <v>157</v>
      </c>
      <c r="AF56" s="104" t="s">
        <v>158</v>
      </c>
      <c r="AG56" s="19"/>
      <c r="AH56" s="19"/>
      <c r="AI56" s="19"/>
      <c r="AJ56" s="19"/>
      <c r="AK56" s="19"/>
      <c r="AL56" s="19"/>
      <c r="AM56" s="104" t="s">
        <v>159</v>
      </c>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44" t="s">
        <v>142</v>
      </c>
      <c r="CH56" s="60"/>
      <c r="CI56" s="61"/>
      <c r="CJ56" s="61"/>
      <c r="CK56" s="61"/>
      <c r="CL56" s="61"/>
      <c r="CM56" s="61"/>
    </row>
    <row r="57" spans="1:93" ht="24.95" hidden="1" customHeight="1">
      <c r="A57" s="45" t="s">
        <v>70</v>
      </c>
      <c r="B57" s="45">
        <v>1</v>
      </c>
      <c r="D57" s="45" t="s">
        <v>91</v>
      </c>
      <c r="E57" s="45">
        <v>1</v>
      </c>
      <c r="G57" s="49" t="e" cm="1" vm="1">
        <f t="array" ref="G57">_xlfn.UNIQUE(_xlfn._xlws.FILTER(J23:J50,(J23:J50&lt;&gt;"")))</f>
        <v>#VALUE!</v>
      </c>
      <c r="H57" s="45" t="str">
        <f>IFERROR(VLOOKUP(G57,$D$57:E75,2,FALSE),"")</f>
        <v/>
      </c>
      <c r="I57" s="19">
        <f>IF(H57="",0,1)</f>
        <v>0</v>
      </c>
      <c r="J57" s="19"/>
      <c r="K57" s="98" t="s">
        <v>151</v>
      </c>
      <c r="L57" s="99" t="s">
        <v>152</v>
      </c>
      <c r="M57" s="99" t="s">
        <v>153</v>
      </c>
      <c r="N57" s="99" t="s">
        <v>154</v>
      </c>
      <c r="O57" s="99" t="s">
        <v>155</v>
      </c>
      <c r="P57" s="19"/>
      <c r="Q57" s="19"/>
      <c r="R57" s="19"/>
      <c r="S57" s="19"/>
      <c r="T57" s="19"/>
      <c r="U57" s="19"/>
      <c r="V57" s="19"/>
      <c r="W57" s="19"/>
      <c r="X57" s="19"/>
      <c r="Y57" s="46"/>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62" t="s">
        <v>146</v>
      </c>
      <c r="CH57" s="60"/>
      <c r="CI57" s="61"/>
      <c r="CJ57" s="61"/>
      <c r="CK57" s="61"/>
      <c r="CL57" s="61"/>
      <c r="CM57" s="61"/>
    </row>
    <row r="58" spans="1:93" ht="24.95" hidden="1" customHeight="1">
      <c r="A58" s="45" t="s">
        <v>71</v>
      </c>
      <c r="B58" s="45">
        <v>2</v>
      </c>
      <c r="D58" s="45" t="s">
        <v>92</v>
      </c>
      <c r="E58" s="45">
        <v>2</v>
      </c>
      <c r="G58" s="45"/>
      <c r="H58" s="45">
        <f>IFERROR(VLOOKUP(G58,$D$57:E76,2,FALSE),"")</f>
        <v>0</v>
      </c>
      <c r="I58" s="19">
        <f t="shared" ref="I58:I66" si="7">IF(H58="",0,1)</f>
        <v>0</v>
      </c>
      <c r="K58" s="48" t="s">
        <v>147</v>
      </c>
      <c r="L58" s="48" t="str">
        <f>IFERROR(VLOOKUP("R",K23:O50,2,FALSE),"")</f>
        <v/>
      </c>
      <c r="M58" s="48" t="str">
        <f>IFERROR(VLOOKUP("R",K23:O50,3,FALSE),"")</f>
        <v/>
      </c>
      <c r="N58" s="48" t="str">
        <f>IFERROR(VLOOKUP("R",K23:O50,4,FALSE),"")</f>
        <v/>
      </c>
      <c r="O58" s="48" t="str">
        <f>IFERROR(VLOOKUP("R",K23:O50,5,FALSE),"")</f>
        <v/>
      </c>
      <c r="R58" s="45" t="str" cm="1">
        <f t="array" ref="R58">_xlfn.UNIQUE(_xlfn._xlws.FILTER(K23:O50,K23:K50=1,""))</f>
        <v/>
      </c>
      <c r="S58" s="45"/>
      <c r="T58" s="45"/>
      <c r="U58" s="45"/>
      <c r="V58" s="45"/>
      <c r="Y58" s="45" t="str" cm="1">
        <f t="array" ref="Y58">_xlfn.UNIQUE(_xlfn._xlws.FILTER(K23:O50,K23:K50=2,""))</f>
        <v/>
      </c>
      <c r="Z58" s="45"/>
      <c r="AA58" s="45"/>
      <c r="AB58" s="45"/>
      <c r="AC58" s="45"/>
      <c r="AF58" s="45" t="str" cm="1">
        <f t="array" ref="AF58">_xlfn.UNIQUE(_xlfn._xlws.FILTER(K23:O50,K23:K50=3,""))</f>
        <v/>
      </c>
      <c r="AG58" s="45"/>
      <c r="AH58" s="45"/>
      <c r="AI58" s="45"/>
      <c r="AJ58" s="45"/>
      <c r="AM58" s="45" t="str" cm="1">
        <f t="array" ref="AM58">_xlfn.UNIQUE(_xlfn._xlws.FILTER(K23:O50,K23:K50=4,""))</f>
        <v/>
      </c>
      <c r="AN58" s="45"/>
      <c r="AO58" s="45"/>
      <c r="AP58" s="45"/>
      <c r="AQ58" s="45"/>
      <c r="CG58" s="63" t="s">
        <v>143</v>
      </c>
      <c r="CH58" s="60"/>
      <c r="CI58" s="61"/>
      <c r="CJ58" s="61"/>
      <c r="CK58" s="61"/>
      <c r="CL58" s="61"/>
      <c r="CM58" s="61"/>
    </row>
    <row r="59" spans="1:93" ht="24.95" hidden="1" customHeight="1">
      <c r="A59" s="45" t="s">
        <v>72</v>
      </c>
      <c r="B59" s="45">
        <v>3</v>
      </c>
      <c r="D59" s="45" t="s">
        <v>93</v>
      </c>
      <c r="E59" s="45">
        <v>3</v>
      </c>
      <c r="G59" s="45"/>
      <c r="H59" s="45">
        <f>IFERROR(VLOOKUP(G59,$D$57:E77,2,FALSE),"")</f>
        <v>0</v>
      </c>
      <c r="I59" s="19">
        <f t="shared" si="7"/>
        <v>0</v>
      </c>
      <c r="K59" s="48" t="str">
        <f>IFERROR(VLOOKUP(4,$K$23:$O$50,1,FALSE),"")</f>
        <v/>
      </c>
      <c r="L59" s="48" t="str">
        <f>IFERROR(VLOOKUP(4,$K$23:$O$50,2,FALSE),"")</f>
        <v/>
      </c>
      <c r="M59" s="48" t="str">
        <f>IFERROR(VLOOKUP(4,$K$23:$O$50,3,FALSE),"")</f>
        <v/>
      </c>
      <c r="N59" s="48" t="str">
        <f>IFERROR(VLOOKUP(4,$K$23:$O$50,4,FALSE),"")</f>
        <v/>
      </c>
      <c r="O59" s="48" t="str">
        <f>IFERROR(VLOOKUP(4,$K$23:$O$50,5,FALSE),"")</f>
        <v/>
      </c>
      <c r="P59" s="19"/>
      <c r="R59" s="45"/>
      <c r="S59" s="45"/>
      <c r="T59" s="45"/>
      <c r="U59" s="45"/>
      <c r="V59" s="45"/>
      <c r="Y59" s="45"/>
      <c r="Z59" s="45"/>
      <c r="AA59" s="45"/>
      <c r="AB59" s="45"/>
      <c r="AC59" s="45"/>
      <c r="AF59" s="45"/>
      <c r="AG59" s="45"/>
      <c r="AH59" s="45"/>
      <c r="AI59" s="45"/>
      <c r="AJ59" s="45"/>
      <c r="AM59" s="45"/>
      <c r="AN59" s="45"/>
      <c r="AO59" s="45"/>
      <c r="AP59" s="45"/>
      <c r="AQ59" s="45"/>
      <c r="CG59" s="63" t="s">
        <v>144</v>
      </c>
      <c r="CH59" s="60"/>
      <c r="CI59" s="61"/>
      <c r="CJ59" s="61"/>
      <c r="CK59" s="61"/>
      <c r="CL59" s="61"/>
      <c r="CM59" s="61"/>
    </row>
    <row r="60" spans="1:93" ht="20.45" hidden="1" customHeight="1">
      <c r="A60" s="45" t="s">
        <v>73</v>
      </c>
      <c r="B60" s="45">
        <v>4</v>
      </c>
      <c r="D60" s="45" t="s">
        <v>97</v>
      </c>
      <c r="E60" s="45">
        <v>4</v>
      </c>
      <c r="G60" s="45"/>
      <c r="H60" s="45">
        <f>IFERROR(VLOOKUP(G60,$D$57:E78,2,FALSE),"")</f>
        <v>0</v>
      </c>
      <c r="I60" s="19">
        <f t="shared" si="7"/>
        <v>0</v>
      </c>
      <c r="K60" s="48" t="str">
        <f>IFERROR(VLOOKUP(3,K23:O50,1,FALSE),"")</f>
        <v/>
      </c>
      <c r="L60" s="48" t="str">
        <f>IFERROR(VLOOKUP(3,K23:O50,2,FALSE),"")</f>
        <v/>
      </c>
      <c r="M60" s="48" t="str">
        <f>IFERROR(VLOOKUP(3,K23:O50,3,FALSE),"")</f>
        <v/>
      </c>
      <c r="N60" s="48" t="str">
        <f>IFERROR(VLOOKUP(3,K23:O50,4,FALSE),"")</f>
        <v/>
      </c>
      <c r="O60" s="48" t="str">
        <f>IFERROR(VLOOKUP(3,K23:O50,5,FALSE),"")</f>
        <v/>
      </c>
      <c r="R60" s="45"/>
      <c r="S60" s="45"/>
      <c r="T60" s="45"/>
      <c r="U60" s="45"/>
      <c r="V60" s="45"/>
      <c r="Y60" s="45"/>
      <c r="Z60" s="45"/>
      <c r="AA60" s="45"/>
      <c r="AB60" s="45"/>
      <c r="AC60" s="45"/>
      <c r="AF60" s="45"/>
      <c r="AG60" s="45"/>
      <c r="AH60" s="45"/>
      <c r="AI60" s="45"/>
      <c r="AJ60" s="45"/>
      <c r="AM60" s="45"/>
      <c r="AN60" s="45"/>
      <c r="AO60" s="45"/>
      <c r="AP60" s="45"/>
      <c r="AQ60" s="45"/>
      <c r="CG60" s="63" t="s">
        <v>145</v>
      </c>
      <c r="CH60" s="60"/>
      <c r="CI60" s="61"/>
      <c r="CJ60" s="61"/>
      <c r="CK60" s="61"/>
      <c r="CL60" s="61"/>
      <c r="CM60" s="61"/>
    </row>
    <row r="61" spans="1:93" ht="24.95" hidden="1" customHeight="1">
      <c r="A61" s="45" t="s">
        <v>74</v>
      </c>
      <c r="B61" s="45">
        <v>5</v>
      </c>
      <c r="D61" s="45" t="s">
        <v>98</v>
      </c>
      <c r="E61" s="45">
        <v>5</v>
      </c>
      <c r="G61" s="45"/>
      <c r="H61" s="45">
        <f>IFERROR(VLOOKUP(G61,$D$57:E79,2,FALSE),"")</f>
        <v>0</v>
      </c>
      <c r="I61" s="19">
        <f t="shared" si="7"/>
        <v>0</v>
      </c>
      <c r="K61" s="48" t="str">
        <f>IFERROR(VLOOKUP(2,K23:O50,1,FALSE),"")</f>
        <v/>
      </c>
      <c r="L61" s="48" t="str">
        <f>IFERROR(VLOOKUP(2,K23:O50,2,FALSE),"")</f>
        <v/>
      </c>
      <c r="M61" s="48" t="str">
        <f>IFERROR(VLOOKUP(2,K23:O50,3,FALSE),"")</f>
        <v/>
      </c>
      <c r="N61" s="48" t="str">
        <f>IFERROR(VLOOKUP(2,K23:O50,4,FALSE),"")</f>
        <v/>
      </c>
      <c r="O61" s="48" t="str">
        <f>IFERROR(VLOOKUP(2,K23:O50,5,FALSE),"")</f>
        <v/>
      </c>
      <c r="R61" s="45"/>
      <c r="S61" s="45"/>
      <c r="T61" s="45"/>
      <c r="U61" s="45"/>
      <c r="V61" s="45"/>
      <c r="Y61" s="45"/>
      <c r="Z61" s="45"/>
      <c r="AA61" s="45"/>
      <c r="AB61" s="45"/>
      <c r="AC61" s="45"/>
      <c r="AF61" s="45"/>
      <c r="AG61" s="45"/>
      <c r="AH61" s="45"/>
      <c r="AI61" s="45"/>
      <c r="AJ61" s="45"/>
      <c r="AM61" s="45"/>
      <c r="AN61" s="45"/>
      <c r="AO61" s="45"/>
      <c r="AP61" s="45"/>
      <c r="AQ61" s="45"/>
    </row>
    <row r="62" spans="1:93" ht="24.95" hidden="1" customHeight="1">
      <c r="A62" s="45" t="s">
        <v>75</v>
      </c>
      <c r="B62" s="45">
        <v>6</v>
      </c>
      <c r="D62" s="45" t="s">
        <v>99</v>
      </c>
      <c r="E62" s="45">
        <v>6</v>
      </c>
      <c r="G62" s="45"/>
      <c r="H62" s="45">
        <f>IFERROR(VLOOKUP(G62,$D$57:E80,2,FALSE),"")</f>
        <v>0</v>
      </c>
      <c r="I62" s="19">
        <f t="shared" si="7"/>
        <v>0</v>
      </c>
      <c r="K62" s="48" t="str">
        <f>IFERROR(VLOOKUP(1,K23:O50,1,FALSE),"")</f>
        <v/>
      </c>
      <c r="L62" s="48" t="str">
        <f>IFERROR(VLOOKUP(1,K23:O50,2,FALSE),"")</f>
        <v/>
      </c>
      <c r="M62" s="48" t="str">
        <f>IFERROR(VLOOKUP(1,K23:O50,3,FALSE),"")</f>
        <v/>
      </c>
      <c r="N62" s="48" t="str">
        <f>IFERROR(VLOOKUP(1,K23:O50,4,FALSE),"")</f>
        <v/>
      </c>
      <c r="O62" s="48" t="str">
        <f>IFERROR(VLOOKUP(1,K23:O50,5,FALSE),"")</f>
        <v/>
      </c>
      <c r="R62" s="45"/>
      <c r="S62" s="45"/>
      <c r="T62" s="45"/>
      <c r="U62" s="45"/>
      <c r="V62" s="45"/>
      <c r="Y62" s="45"/>
      <c r="Z62" s="45"/>
      <c r="AA62" s="45"/>
      <c r="AB62" s="45"/>
      <c r="AC62" s="45"/>
      <c r="AF62" s="45"/>
      <c r="AG62" s="45"/>
      <c r="AH62" s="45"/>
      <c r="AI62" s="45"/>
      <c r="AJ62" s="45"/>
      <c r="AM62" s="45"/>
      <c r="AN62" s="45"/>
      <c r="AO62" s="45"/>
      <c r="AP62" s="45"/>
      <c r="AQ62" s="45"/>
    </row>
    <row r="63" spans="1:93" ht="24.95" hidden="1" customHeight="1">
      <c r="A63" s="45" t="s">
        <v>76</v>
      </c>
      <c r="B63" s="45">
        <v>7</v>
      </c>
      <c r="D63" s="45" t="s">
        <v>100</v>
      </c>
      <c r="E63" s="45">
        <v>7</v>
      </c>
      <c r="G63" s="45"/>
      <c r="H63" s="45">
        <f>IFERROR(VLOOKUP(G63,$D$57:E81,2,FALSE),"")</f>
        <v>0</v>
      </c>
      <c r="I63" s="19">
        <f t="shared" si="7"/>
        <v>0</v>
      </c>
      <c r="K63" s="46" t="s">
        <v>85</v>
      </c>
    </row>
    <row r="64" spans="1:93" ht="24.95" hidden="1" customHeight="1">
      <c r="A64" s="45" t="s">
        <v>63</v>
      </c>
      <c r="B64" s="45">
        <v>8</v>
      </c>
      <c r="D64" s="45" t="s">
        <v>101</v>
      </c>
      <c r="E64" s="45">
        <v>8</v>
      </c>
      <c r="G64" s="45"/>
      <c r="H64" s="45">
        <f>IFERROR(VLOOKUP(G64,$D$57:E82,2,FALSE),"")</f>
        <v>0</v>
      </c>
      <c r="I64" s="19">
        <f t="shared" si="7"/>
        <v>0</v>
      </c>
      <c r="K64" s="98" t="s">
        <v>151</v>
      </c>
      <c r="L64" s="99" t="s">
        <v>152</v>
      </c>
      <c r="M64" s="99" t="s">
        <v>153</v>
      </c>
      <c r="N64" s="99" t="s">
        <v>154</v>
      </c>
      <c r="O64" s="99" t="s">
        <v>155</v>
      </c>
    </row>
    <row r="65" spans="1:17" ht="24.95" hidden="1" customHeight="1">
      <c r="A65" s="45" t="s">
        <v>77</v>
      </c>
      <c r="B65" s="45">
        <v>9</v>
      </c>
      <c r="D65" s="45" t="s">
        <v>94</v>
      </c>
      <c r="E65" s="45">
        <v>9</v>
      </c>
      <c r="G65" s="45"/>
      <c r="H65" s="45">
        <f>IFERROR(VLOOKUP(G65,$D$57:E83,2,FALSE),"")</f>
        <v>0</v>
      </c>
      <c r="I65" s="19">
        <f t="shared" si="7"/>
        <v>0</v>
      </c>
      <c r="K65" s="48">
        <f>IFERROR(VLOOKUP(K58,$A$57:$B$92,2,FALSE),"")</f>
        <v>4</v>
      </c>
      <c r="L65" s="48" t="str">
        <f>IFERROR(VLOOKUP(L58,$A$57:$B$92,2,FALSE),"")</f>
        <v/>
      </c>
      <c r="M65" s="48" t="str">
        <f>IFERROR(VLOOKUP(M58,$D$77:$E$87,2,FALSE),"")</f>
        <v/>
      </c>
      <c r="N65" s="48" t="str">
        <f>IFERROR(VLOOKUP(N58,$A$57:$B$92,2,FALSE),"")</f>
        <v/>
      </c>
      <c r="O65" s="48" t="str">
        <f>IFERROR(VLOOKUP(O58,$D$77:$E$87,2,FALSE),"")</f>
        <v/>
      </c>
      <c r="P65" s="6">
        <f t="shared" ref="P65:P69" si="8">COUNT(K65:O65)</f>
        <v>1</v>
      </c>
    </row>
    <row r="66" spans="1:17" ht="24.95" hidden="1" customHeight="1">
      <c r="A66" s="45" t="s">
        <v>78</v>
      </c>
      <c r="B66" s="45">
        <v>10</v>
      </c>
      <c r="D66" s="45" t="s">
        <v>102</v>
      </c>
      <c r="E66" s="45">
        <v>10</v>
      </c>
      <c r="G66" s="45"/>
      <c r="H66" s="45">
        <f>IFERROR(VLOOKUP(G66,$D$57:E84,2,FALSE),"")</f>
        <v>0</v>
      </c>
      <c r="I66" s="19">
        <f t="shared" si="7"/>
        <v>0</v>
      </c>
      <c r="K66" s="48" t="str">
        <f>IFERROR(VLOOKUP(K59,$A$57:$B$92,2,FALSE),"")</f>
        <v/>
      </c>
      <c r="L66" s="48" t="str">
        <f>IFERROR(VLOOKUP(L59,$A$57:$B$92,2,FALSE),"")</f>
        <v/>
      </c>
      <c r="M66" s="48" t="str">
        <f>IFERROR(VLOOKUP(M59,$D$77:$E$87,2,FALSE),"")</f>
        <v/>
      </c>
      <c r="N66" s="48" t="str">
        <f>IFERROR(VLOOKUP(N59,$A$57:$B$92,2,FALSE),"")</f>
        <v/>
      </c>
      <c r="O66" s="48" t="str">
        <f>IFERROR(VLOOKUP(O59,$D$77:$E$87,2,FALSE),"")</f>
        <v/>
      </c>
      <c r="P66" s="6">
        <f t="shared" si="8"/>
        <v>0</v>
      </c>
      <c r="Q66" s="57"/>
    </row>
    <row r="67" spans="1:17" ht="24.95" hidden="1" customHeight="1">
      <c r="A67" s="45" t="s">
        <v>79</v>
      </c>
      <c r="B67" s="45">
        <v>11</v>
      </c>
      <c r="D67" s="45" t="s">
        <v>95</v>
      </c>
      <c r="E67" s="45">
        <v>11</v>
      </c>
      <c r="I67" s="45">
        <f>SUM(I57:I66)</f>
        <v>0</v>
      </c>
      <c r="K67" s="48" t="str">
        <f>IFERROR(VLOOKUP(K60,A57:B92,2,FALSE),"")</f>
        <v/>
      </c>
      <c r="L67" s="48" t="str">
        <f>IFERROR(VLOOKUP(L60,A57:B92,2,FALSE),"")</f>
        <v/>
      </c>
      <c r="M67" s="48" t="str">
        <f>IFERROR(VLOOKUP(M60,D77:E87,2,FALSE),"")</f>
        <v/>
      </c>
      <c r="N67" s="48" t="str">
        <f>IFERROR(VLOOKUP(N60,A57:B92,2,FALSE),"")</f>
        <v/>
      </c>
      <c r="O67" s="48" t="str">
        <f>IFERROR(VLOOKUP(O60,D77:E87,2,FALSE),"")</f>
        <v/>
      </c>
      <c r="P67" s="6">
        <f t="shared" si="8"/>
        <v>0</v>
      </c>
    </row>
    <row r="68" spans="1:17" ht="24.95" hidden="1" customHeight="1">
      <c r="A68" s="45" t="s">
        <v>80</v>
      </c>
      <c r="B68" s="45">
        <v>12</v>
      </c>
      <c r="D68" s="45" t="s">
        <v>103</v>
      </c>
      <c r="E68" s="45">
        <v>12</v>
      </c>
      <c r="K68" s="48" t="str">
        <f>IFERROR(VLOOKUP(K61,A57:B92,2,FALSE),"")</f>
        <v/>
      </c>
      <c r="L68" s="48" t="str">
        <f>IFERROR(VLOOKUP(L61,A57:B92,2,FALSE),"")</f>
        <v/>
      </c>
      <c r="M68" s="48" t="str">
        <f>IFERROR(VLOOKUP(M61,D77:E87,2,FALSE),"")</f>
        <v/>
      </c>
      <c r="N68" s="48" t="str">
        <f>IFERROR(VLOOKUP(N61,A57:B92,2,FALSE),"")</f>
        <v/>
      </c>
      <c r="O68" s="48" t="str">
        <f>IFERROR(VLOOKUP(O61,D77:E87,2,FALSE),"")</f>
        <v/>
      </c>
      <c r="P68" s="6">
        <f t="shared" si="8"/>
        <v>0</v>
      </c>
    </row>
    <row r="69" spans="1:17" ht="24.95" hidden="1" customHeight="1">
      <c r="A69" s="45" t="s">
        <v>81</v>
      </c>
      <c r="B69" s="45">
        <v>13</v>
      </c>
      <c r="D69" s="45" t="s">
        <v>104</v>
      </c>
      <c r="E69" s="45">
        <v>13</v>
      </c>
      <c r="K69" s="48" t="str">
        <f>IFERROR(VLOOKUP(K62,A57:B92,2,FALSE),"")</f>
        <v/>
      </c>
      <c r="L69" s="48" t="str">
        <f>IFERROR(VLOOKUP(L62,A57:B92,2,FALSE),"")</f>
        <v/>
      </c>
      <c r="M69" s="48" t="str">
        <f>IFERROR(VLOOKUP(M62,D77:E87,2,FALSE),"")</f>
        <v/>
      </c>
      <c r="N69" s="48" t="str">
        <f>IFERROR(VLOOKUP(N62,A57:B92,2,FALSE),"")</f>
        <v/>
      </c>
      <c r="O69" s="48" t="str">
        <f>IFERROR(VLOOKUP(O62,D77:E87,2,FALSE),"")</f>
        <v/>
      </c>
      <c r="P69" s="6">
        <f t="shared" si="8"/>
        <v>0</v>
      </c>
    </row>
    <row r="70" spans="1:17" ht="24.95" hidden="1" customHeight="1">
      <c r="A70" s="45" t="s">
        <v>82</v>
      </c>
      <c r="B70" s="45">
        <v>14</v>
      </c>
      <c r="D70" s="45" t="s">
        <v>105</v>
      </c>
      <c r="E70" s="45">
        <v>14</v>
      </c>
      <c r="K70" s="46" t="s">
        <v>140</v>
      </c>
    </row>
    <row r="71" spans="1:17" ht="24.95" hidden="1" customHeight="1">
      <c r="A71" s="45" t="s">
        <v>64</v>
      </c>
      <c r="B71" s="45">
        <v>15</v>
      </c>
      <c r="D71" s="45" t="s">
        <v>106</v>
      </c>
      <c r="E71" s="45">
        <v>15</v>
      </c>
      <c r="K71" s="98" t="s">
        <v>151</v>
      </c>
      <c r="L71" s="99" t="s">
        <v>152</v>
      </c>
      <c r="M71" s="99" t="s">
        <v>153</v>
      </c>
      <c r="N71" s="99" t="s">
        <v>154</v>
      </c>
      <c r="O71" s="99" t="s">
        <v>155</v>
      </c>
      <c r="P71" s="57"/>
    </row>
    <row r="72" spans="1:17" ht="24.95" hidden="1" customHeight="1">
      <c r="A72" s="45" t="s">
        <v>83</v>
      </c>
      <c r="B72" s="45">
        <v>16</v>
      </c>
      <c r="D72" s="45" t="s">
        <v>96</v>
      </c>
      <c r="E72" s="45">
        <v>16</v>
      </c>
      <c r="K72" s="45">
        <f t="shared" ref="K72:O76" si="9">IF(NOT(OR(K65="",K65=0)),1,"")</f>
        <v>1</v>
      </c>
      <c r="L72" s="45" t="str">
        <f t="shared" si="9"/>
        <v/>
      </c>
      <c r="M72" s="45" t="str">
        <f t="shared" si="9"/>
        <v/>
      </c>
      <c r="N72" s="45" t="str">
        <f t="shared" si="9"/>
        <v/>
      </c>
      <c r="O72" s="45" t="str">
        <f t="shared" si="9"/>
        <v/>
      </c>
      <c r="P72" s="6">
        <f>K72+L72+M72+N72+O72</f>
        <v>1</v>
      </c>
    </row>
    <row r="73" spans="1:17" ht="24.95" hidden="1" customHeight="1">
      <c r="A73" s="45" t="s">
        <v>84</v>
      </c>
      <c r="B73" s="45">
        <v>17</v>
      </c>
      <c r="D73" s="45" t="s">
        <v>107</v>
      </c>
      <c r="E73" s="45">
        <v>17</v>
      </c>
      <c r="K73" s="45" t="str">
        <f t="shared" si="9"/>
        <v/>
      </c>
      <c r="L73" s="45" t="str">
        <f t="shared" si="9"/>
        <v/>
      </c>
      <c r="M73" s="45" t="str">
        <f t="shared" si="9"/>
        <v/>
      </c>
      <c r="N73" s="45" t="str">
        <f t="shared" si="9"/>
        <v/>
      </c>
      <c r="O73" s="45" t="str">
        <f t="shared" si="9"/>
        <v/>
      </c>
      <c r="P73" s="6">
        <f t="shared" ref="P73:P74" si="10">K73+L73+M73+N73+O73</f>
        <v>0</v>
      </c>
    </row>
    <row r="74" spans="1:17" ht="24.95" hidden="1" customHeight="1">
      <c r="A74" s="45">
        <v>1</v>
      </c>
      <c r="B74" s="45">
        <v>1</v>
      </c>
      <c r="D74" s="45" t="s">
        <v>108</v>
      </c>
      <c r="E74" s="45">
        <v>18</v>
      </c>
      <c r="K74" s="45" t="str">
        <f t="shared" si="9"/>
        <v/>
      </c>
      <c r="L74" s="45" t="str">
        <f t="shared" si="9"/>
        <v/>
      </c>
      <c r="M74" s="45" t="str">
        <f t="shared" si="9"/>
        <v/>
      </c>
      <c r="N74" s="45" t="str">
        <f t="shared" si="9"/>
        <v/>
      </c>
      <c r="O74" s="45" t="str">
        <f t="shared" si="9"/>
        <v/>
      </c>
      <c r="P74" s="6">
        <f t="shared" si="10"/>
        <v>0</v>
      </c>
    </row>
    <row r="75" spans="1:17" ht="24.95" hidden="1" customHeight="1">
      <c r="A75" s="45">
        <v>2</v>
      </c>
      <c r="B75" s="45">
        <v>2</v>
      </c>
      <c r="D75" s="45" t="s">
        <v>109</v>
      </c>
      <c r="E75" s="45">
        <v>19</v>
      </c>
      <c r="K75" s="45" t="str">
        <f t="shared" si="9"/>
        <v/>
      </c>
      <c r="L75" s="45" t="str">
        <f t="shared" si="9"/>
        <v/>
      </c>
      <c r="M75" s="45" t="str">
        <f t="shared" si="9"/>
        <v/>
      </c>
      <c r="N75" s="45" t="str">
        <f t="shared" si="9"/>
        <v/>
      </c>
      <c r="O75" s="45" t="str">
        <f t="shared" si="9"/>
        <v/>
      </c>
      <c r="P75" s="6">
        <f t="shared" ref="P75:P76" si="11">K75+L75+M75+N75+O75</f>
        <v>0</v>
      </c>
    </row>
    <row r="76" spans="1:17" ht="11.45" hidden="1" customHeight="1">
      <c r="A76" s="45">
        <v>3</v>
      </c>
      <c r="B76" s="45">
        <v>3</v>
      </c>
      <c r="D76" s="101" t="s">
        <v>149</v>
      </c>
      <c r="K76" s="45" t="str">
        <f t="shared" si="9"/>
        <v/>
      </c>
      <c r="L76" s="45" t="str">
        <f t="shared" si="9"/>
        <v/>
      </c>
      <c r="M76" s="45" t="str">
        <f t="shared" si="9"/>
        <v/>
      </c>
      <c r="N76" s="45" t="str">
        <f t="shared" si="9"/>
        <v/>
      </c>
      <c r="O76" s="45" t="str">
        <f t="shared" si="9"/>
        <v/>
      </c>
      <c r="P76" s="6">
        <f t="shared" si="11"/>
        <v>0</v>
      </c>
    </row>
    <row r="77" spans="1:17" ht="24.95" hidden="1" customHeight="1">
      <c r="A77" s="45">
        <v>4</v>
      </c>
      <c r="B77" s="45">
        <v>4</v>
      </c>
      <c r="D77" s="45">
        <v>0</v>
      </c>
      <c r="E77" s="45"/>
      <c r="K77" s="58">
        <f>SUM(K72:K76)</f>
        <v>1</v>
      </c>
      <c r="L77" s="6">
        <f>SUM(L72:L76)</f>
        <v>0</v>
      </c>
      <c r="M77" s="6">
        <f>SUM(M72:M76)</f>
        <v>0</v>
      </c>
      <c r="N77" s="6">
        <f>SUM(N72:N76)</f>
        <v>0</v>
      </c>
      <c r="O77" s="6">
        <f>SUM(O72:O76)</f>
        <v>0</v>
      </c>
      <c r="P77" s="45">
        <f>COUNTIF(P72:P76,"&gt;=3")</f>
        <v>0</v>
      </c>
    </row>
    <row r="78" spans="1:17" ht="24.95" hidden="1" customHeight="1">
      <c r="A78" s="45">
        <v>5</v>
      </c>
      <c r="B78" s="45">
        <v>5</v>
      </c>
      <c r="D78" s="45">
        <v>1</v>
      </c>
      <c r="E78" s="45">
        <v>0</v>
      </c>
      <c r="K78" s="45">
        <f>K77+I67</f>
        <v>1</v>
      </c>
      <c r="M78" s="45">
        <f>L77+M77</f>
        <v>0</v>
      </c>
      <c r="O78" s="45">
        <f>N77+O77</f>
        <v>0</v>
      </c>
    </row>
    <row r="79" spans="1:17" ht="24.95" hidden="1" customHeight="1">
      <c r="A79" s="45">
        <v>6</v>
      </c>
      <c r="B79" s="45">
        <v>6</v>
      </c>
      <c r="D79" s="45">
        <v>2</v>
      </c>
      <c r="E79" s="45">
        <v>1</v>
      </c>
      <c r="K79" s="45">
        <f>P77+I67</f>
        <v>0</v>
      </c>
    </row>
    <row r="80" spans="1:17" ht="24.95" hidden="1" customHeight="1">
      <c r="A80" s="45">
        <v>7</v>
      </c>
      <c r="B80" s="45">
        <v>7</v>
      </c>
      <c r="D80" s="45">
        <v>3</v>
      </c>
      <c r="E80" s="45">
        <v>2</v>
      </c>
    </row>
    <row r="81" spans="1:5" ht="24.95" hidden="1" customHeight="1">
      <c r="A81" s="45">
        <v>8</v>
      </c>
      <c r="B81" s="45">
        <v>8</v>
      </c>
      <c r="D81" s="45">
        <v>4</v>
      </c>
      <c r="E81" s="45">
        <v>3</v>
      </c>
    </row>
    <row r="82" spans="1:5" ht="24.95" hidden="1" customHeight="1">
      <c r="A82" s="45">
        <v>9</v>
      </c>
      <c r="B82" s="45">
        <v>9</v>
      </c>
      <c r="D82" s="45">
        <v>5</v>
      </c>
      <c r="E82" s="45">
        <v>4</v>
      </c>
    </row>
    <row r="83" spans="1:5" ht="24.95" hidden="1" customHeight="1">
      <c r="A83" s="45">
        <v>10</v>
      </c>
      <c r="B83" s="45">
        <v>10</v>
      </c>
      <c r="D83" s="45">
        <v>6</v>
      </c>
      <c r="E83" s="45">
        <v>5</v>
      </c>
    </row>
    <row r="84" spans="1:5" ht="24.95" hidden="1" customHeight="1">
      <c r="A84" s="45">
        <v>11</v>
      </c>
      <c r="B84" s="45">
        <v>11</v>
      </c>
      <c r="D84" s="45">
        <v>7</v>
      </c>
      <c r="E84" s="45">
        <v>6</v>
      </c>
    </row>
    <row r="85" spans="1:5" ht="24.95" hidden="1" customHeight="1">
      <c r="A85" s="45">
        <v>12</v>
      </c>
      <c r="B85" s="45">
        <v>12</v>
      </c>
      <c r="D85" s="45">
        <v>8</v>
      </c>
      <c r="E85" s="45">
        <v>7</v>
      </c>
    </row>
    <row r="86" spans="1:5" ht="24.95" hidden="1" customHeight="1">
      <c r="A86" s="45">
        <v>13</v>
      </c>
      <c r="B86" s="45">
        <v>13</v>
      </c>
      <c r="D86" s="45">
        <v>9</v>
      </c>
      <c r="E86" s="45">
        <v>8</v>
      </c>
    </row>
    <row r="87" spans="1:5" ht="24.95" hidden="1" customHeight="1">
      <c r="A87" s="45">
        <v>14</v>
      </c>
      <c r="B87" s="45">
        <v>14</v>
      </c>
      <c r="D87" s="45">
        <v>10</v>
      </c>
      <c r="E87" s="45">
        <v>9</v>
      </c>
    </row>
    <row r="88" spans="1:5" ht="24.95" hidden="1" customHeight="1">
      <c r="A88" s="45">
        <v>15</v>
      </c>
      <c r="B88" s="45">
        <v>15</v>
      </c>
    </row>
    <row r="89" spans="1:5" ht="24.95" hidden="1" customHeight="1">
      <c r="A89" s="45">
        <v>16</v>
      </c>
      <c r="B89" s="45">
        <v>16</v>
      </c>
    </row>
    <row r="90" spans="1:5" ht="24.95" hidden="1" customHeight="1">
      <c r="A90" s="45">
        <v>17</v>
      </c>
      <c r="B90" s="45">
        <v>17</v>
      </c>
    </row>
    <row r="91" spans="1:5" ht="24.95" hidden="1" customHeight="1">
      <c r="A91" s="45">
        <v>0</v>
      </c>
      <c r="B91" s="45">
        <v>0</v>
      </c>
    </row>
    <row r="92" spans="1:5" ht="24.95" hidden="1" customHeight="1">
      <c r="A92" s="45" t="s">
        <v>147</v>
      </c>
      <c r="B92" s="45">
        <v>4</v>
      </c>
    </row>
    <row r="93" spans="1:5" ht="20.100000000000001" hidden="1" customHeight="1"/>
    <row r="94" spans="1:5" ht="24.95" hidden="1" customHeight="1"/>
    <row r="95" spans="1:5" ht="24.95" hidden="1" customHeight="1"/>
    <row r="96" spans="1:5" ht="24.95" hidden="1" customHeight="1"/>
    <row r="97" ht="24.95" hidden="1" customHeight="1"/>
    <row r="98" ht="24.95" hidden="1" customHeight="1"/>
    <row r="99" ht="24.95" hidden="1" customHeight="1"/>
    <row r="100" ht="24.95" hidden="1" customHeight="1"/>
    <row r="101" ht="24.95" hidden="1" customHeight="1"/>
    <row r="102" ht="24.95" hidden="1" customHeight="1"/>
  </sheetData>
  <sheetProtection sheet="1" formatCells="0" formatColumns="0" formatRows="0" insertColumns="0" insertRows="0" insertHyperlinks="0" deleteColumns="0" deleteRows="0" selectLockedCells="1" sort="0" autoFilter="0" pivotTables="0"/>
  <mergeCells count="297">
    <mergeCell ref="A51:CD51"/>
    <mergeCell ref="A52:CD52"/>
    <mergeCell ref="BH48:BO48"/>
    <mergeCell ref="E49:F49"/>
    <mergeCell ref="H49:I49"/>
    <mergeCell ref="P49:T49"/>
    <mergeCell ref="U49:W49"/>
    <mergeCell ref="Y49:AP49"/>
    <mergeCell ref="AY49:BG49"/>
    <mergeCell ref="BH49:BO49"/>
    <mergeCell ref="A47:C50"/>
    <mergeCell ref="D47:D50"/>
    <mergeCell ref="Y47:AP47"/>
    <mergeCell ref="AY47:BG47"/>
    <mergeCell ref="BH47:BO47"/>
    <mergeCell ref="BP47:CD50"/>
    <mergeCell ref="E48:F48"/>
    <mergeCell ref="H48:I48"/>
    <mergeCell ref="P48:T48"/>
    <mergeCell ref="U48:W48"/>
    <mergeCell ref="Y48:AP48"/>
    <mergeCell ref="AY48:BG48"/>
    <mergeCell ref="E47:F47"/>
    <mergeCell ref="H47:I47"/>
    <mergeCell ref="P47:T47"/>
    <mergeCell ref="U47:W47"/>
    <mergeCell ref="E50:F50"/>
    <mergeCell ref="H50:I50"/>
    <mergeCell ref="P50:T50"/>
    <mergeCell ref="U50:W50"/>
    <mergeCell ref="Y50:AP50"/>
    <mergeCell ref="AY50:BG50"/>
    <mergeCell ref="BH50:BO50"/>
    <mergeCell ref="BP43:CD46"/>
    <mergeCell ref="E44:F44"/>
    <mergeCell ref="H44:I44"/>
    <mergeCell ref="P44:T44"/>
    <mergeCell ref="U44:W44"/>
    <mergeCell ref="Y44:AP44"/>
    <mergeCell ref="AY44:BG44"/>
    <mergeCell ref="BH44:BO44"/>
    <mergeCell ref="BH45:BO45"/>
    <mergeCell ref="E46:F46"/>
    <mergeCell ref="H46:I46"/>
    <mergeCell ref="P46:T46"/>
    <mergeCell ref="U46:W46"/>
    <mergeCell ref="Y46:AP46"/>
    <mergeCell ref="AY46:BG46"/>
    <mergeCell ref="BH46:BO46"/>
    <mergeCell ref="E45:F45"/>
    <mergeCell ref="H45:I45"/>
    <mergeCell ref="P45:T45"/>
    <mergeCell ref="U45:W45"/>
    <mergeCell ref="Y45:AP45"/>
    <mergeCell ref="AY45:BG45"/>
    <mergeCell ref="BH41:BO41"/>
    <mergeCell ref="Y39:AP39"/>
    <mergeCell ref="AY39:BG39"/>
    <mergeCell ref="BH39:BO39"/>
    <mergeCell ref="Y42:AP42"/>
    <mergeCell ref="AY42:BG42"/>
    <mergeCell ref="BH42:BO42"/>
    <mergeCell ref="A43:C46"/>
    <mergeCell ref="D43:D46"/>
    <mergeCell ref="E43:F43"/>
    <mergeCell ref="H43:I43"/>
    <mergeCell ref="P43:T43"/>
    <mergeCell ref="U43:W43"/>
    <mergeCell ref="Y43:AP43"/>
    <mergeCell ref="AY43:BG43"/>
    <mergeCell ref="BH43:BO43"/>
    <mergeCell ref="BP39:CD42"/>
    <mergeCell ref="E40:F40"/>
    <mergeCell ref="H40:I40"/>
    <mergeCell ref="P40:T40"/>
    <mergeCell ref="U40:W40"/>
    <mergeCell ref="Y40:AP40"/>
    <mergeCell ref="AY40:BG40"/>
    <mergeCell ref="A39:C42"/>
    <mergeCell ref="D39:D42"/>
    <mergeCell ref="E39:F39"/>
    <mergeCell ref="H39:I39"/>
    <mergeCell ref="P39:T39"/>
    <mergeCell ref="U39:W39"/>
    <mergeCell ref="E42:F42"/>
    <mergeCell ref="H42:I42"/>
    <mergeCell ref="P42:T42"/>
    <mergeCell ref="U42:W42"/>
    <mergeCell ref="BH40:BO40"/>
    <mergeCell ref="E41:F41"/>
    <mergeCell ref="H41:I41"/>
    <mergeCell ref="P41:T41"/>
    <mergeCell ref="U41:W41"/>
    <mergeCell ref="Y41:AP41"/>
    <mergeCell ref="AY41:BG41"/>
    <mergeCell ref="BP35:CD38"/>
    <mergeCell ref="E36:F36"/>
    <mergeCell ref="H36:I36"/>
    <mergeCell ref="P36:T36"/>
    <mergeCell ref="U36:W36"/>
    <mergeCell ref="Y36:AP36"/>
    <mergeCell ref="AY36:BG36"/>
    <mergeCell ref="BH36:BO36"/>
    <mergeCell ref="BH37:BO37"/>
    <mergeCell ref="E38:F38"/>
    <mergeCell ref="H38:I38"/>
    <mergeCell ref="P38:T38"/>
    <mergeCell ref="U38:W38"/>
    <mergeCell ref="Y38:AP38"/>
    <mergeCell ref="AY38:BG38"/>
    <mergeCell ref="BH38:BO38"/>
    <mergeCell ref="E37:F37"/>
    <mergeCell ref="H37:I37"/>
    <mergeCell ref="P37:T37"/>
    <mergeCell ref="U37:W37"/>
    <mergeCell ref="Y37:AP37"/>
    <mergeCell ref="AY37:BG37"/>
    <mergeCell ref="BH33:BO33"/>
    <mergeCell ref="Y31:AP31"/>
    <mergeCell ref="AY31:BG31"/>
    <mergeCell ref="BH31:BO31"/>
    <mergeCell ref="Y34:AP34"/>
    <mergeCell ref="AY34:BG34"/>
    <mergeCell ref="BH34:BO34"/>
    <mergeCell ref="A35:C38"/>
    <mergeCell ref="D35:D38"/>
    <mergeCell ref="E35:F35"/>
    <mergeCell ref="H35:I35"/>
    <mergeCell ref="P35:T35"/>
    <mergeCell ref="U35:W35"/>
    <mergeCell ref="Y35:AP35"/>
    <mergeCell ref="AY35:BG35"/>
    <mergeCell ref="BH35:BO35"/>
    <mergeCell ref="BP31:CD34"/>
    <mergeCell ref="E32:F32"/>
    <mergeCell ref="H32:I32"/>
    <mergeCell ref="P32:T32"/>
    <mergeCell ref="U32:W32"/>
    <mergeCell ref="Y32:AP32"/>
    <mergeCell ref="AY32:BG32"/>
    <mergeCell ref="A31:C34"/>
    <mergeCell ref="D31:D34"/>
    <mergeCell ref="E31:F31"/>
    <mergeCell ref="H31:I31"/>
    <mergeCell ref="P31:T31"/>
    <mergeCell ref="U31:W31"/>
    <mergeCell ref="E34:F34"/>
    <mergeCell ref="H34:I34"/>
    <mergeCell ref="P34:T34"/>
    <mergeCell ref="U34:W34"/>
    <mergeCell ref="BH32:BO32"/>
    <mergeCell ref="E33:F33"/>
    <mergeCell ref="H33:I33"/>
    <mergeCell ref="P33:T33"/>
    <mergeCell ref="U33:W33"/>
    <mergeCell ref="Y33:AP33"/>
    <mergeCell ref="AY33:BG33"/>
    <mergeCell ref="BP27:CD30"/>
    <mergeCell ref="E28:F28"/>
    <mergeCell ref="H28:I28"/>
    <mergeCell ref="P28:T28"/>
    <mergeCell ref="U28:W28"/>
    <mergeCell ref="Y28:AP28"/>
    <mergeCell ref="AY28:BG28"/>
    <mergeCell ref="BH28:BO28"/>
    <mergeCell ref="BH29:BO29"/>
    <mergeCell ref="E30:F30"/>
    <mergeCell ref="H30:I30"/>
    <mergeCell ref="P30:T30"/>
    <mergeCell ref="U30:W30"/>
    <mergeCell ref="Y30:AP30"/>
    <mergeCell ref="AY30:BG30"/>
    <mergeCell ref="BH30:BO30"/>
    <mergeCell ref="E29:F29"/>
    <mergeCell ref="H29:I29"/>
    <mergeCell ref="P29:T29"/>
    <mergeCell ref="U29:W29"/>
    <mergeCell ref="Y29:AP29"/>
    <mergeCell ref="AY29:BG29"/>
    <mergeCell ref="BH25:BO25"/>
    <mergeCell ref="Y23:AP23"/>
    <mergeCell ref="AY23:BG23"/>
    <mergeCell ref="BH23:BO23"/>
    <mergeCell ref="Y26:AP26"/>
    <mergeCell ref="AY26:BG26"/>
    <mergeCell ref="BH26:BO26"/>
    <mergeCell ref="A27:C30"/>
    <mergeCell ref="D27:D30"/>
    <mergeCell ref="E27:F27"/>
    <mergeCell ref="H27:I27"/>
    <mergeCell ref="P27:T27"/>
    <mergeCell ref="U27:W27"/>
    <mergeCell ref="Y27:AP27"/>
    <mergeCell ref="AY27:BG27"/>
    <mergeCell ref="BH27:BO27"/>
    <mergeCell ref="BP23:CD26"/>
    <mergeCell ref="E24:F24"/>
    <mergeCell ref="H24:I24"/>
    <mergeCell ref="P24:T24"/>
    <mergeCell ref="U24:W24"/>
    <mergeCell ref="Y24:AP24"/>
    <mergeCell ref="AY24:BG24"/>
    <mergeCell ref="A23:C26"/>
    <mergeCell ref="D23:D26"/>
    <mergeCell ref="E23:F23"/>
    <mergeCell ref="H23:I23"/>
    <mergeCell ref="P23:T23"/>
    <mergeCell ref="U23:W23"/>
    <mergeCell ref="E26:F26"/>
    <mergeCell ref="H26:I26"/>
    <mergeCell ref="P26:T26"/>
    <mergeCell ref="U26:W26"/>
    <mergeCell ref="BH24:BO24"/>
    <mergeCell ref="E25:F25"/>
    <mergeCell ref="H25:I25"/>
    <mergeCell ref="P25:T25"/>
    <mergeCell ref="U25:W25"/>
    <mergeCell ref="Y25:AP25"/>
    <mergeCell ref="AY25:BG25"/>
    <mergeCell ref="AQ20:AX20"/>
    <mergeCell ref="AY20:BG22"/>
    <mergeCell ref="BH20:BO22"/>
    <mergeCell ref="BP20:CD22"/>
    <mergeCell ref="L21:M21"/>
    <mergeCell ref="N21:O21"/>
    <mergeCell ref="A20:D21"/>
    <mergeCell ref="E20:I21"/>
    <mergeCell ref="J20:O20"/>
    <mergeCell ref="P20:T22"/>
    <mergeCell ref="U20:X22"/>
    <mergeCell ref="Y20:AP22"/>
    <mergeCell ref="A22:C22"/>
    <mergeCell ref="E22:I22"/>
    <mergeCell ref="J21:K21"/>
    <mergeCell ref="A13:D18"/>
    <mergeCell ref="E13:K16"/>
    <mergeCell ref="L13:L18"/>
    <mergeCell ref="M13:T16"/>
    <mergeCell ref="Y13:AD14"/>
    <mergeCell ref="AE13:AJ14"/>
    <mergeCell ref="AK13:AP14"/>
    <mergeCell ref="AQ13:AX14"/>
    <mergeCell ref="Y11:AD12"/>
    <mergeCell ref="AE11:AJ12"/>
    <mergeCell ref="AK11:AP12"/>
    <mergeCell ref="AQ11:AX12"/>
    <mergeCell ref="Y15:AD16"/>
    <mergeCell ref="AE15:AJ16"/>
    <mergeCell ref="AK15:AP16"/>
    <mergeCell ref="AQ15:AX16"/>
    <mergeCell ref="E17:K18"/>
    <mergeCell ref="M17:T18"/>
    <mergeCell ref="Y17:AD18"/>
    <mergeCell ref="AE17:AJ18"/>
    <mergeCell ref="AK17:AP18"/>
    <mergeCell ref="AQ17:AX18"/>
    <mergeCell ref="BP5:BT8"/>
    <mergeCell ref="AK9:AP10"/>
    <mergeCell ref="AQ9:AX10"/>
    <mergeCell ref="AZ9:BE18"/>
    <mergeCell ref="BF9:BJ10"/>
    <mergeCell ref="BK9:BY10"/>
    <mergeCell ref="BZ9:CD10"/>
    <mergeCell ref="BP11:BT11"/>
    <mergeCell ref="BU11:BY11"/>
    <mergeCell ref="BZ11:CD11"/>
    <mergeCell ref="BP12:BT18"/>
    <mergeCell ref="BZ12:CD18"/>
    <mergeCell ref="BF11:BJ11"/>
    <mergeCell ref="BK11:BO11"/>
    <mergeCell ref="BF12:BJ18"/>
    <mergeCell ref="BK12:BO18"/>
    <mergeCell ref="BU12:BY18"/>
    <mergeCell ref="CI25:CK28"/>
    <mergeCell ref="J5:O6"/>
    <mergeCell ref="P5:T6"/>
    <mergeCell ref="E5:I6"/>
    <mergeCell ref="A1:Q3"/>
    <mergeCell ref="R1:AM3"/>
    <mergeCell ref="AN1:AP3"/>
    <mergeCell ref="AQ1:BI3"/>
    <mergeCell ref="BJ1:BO3"/>
    <mergeCell ref="BP1:CD3"/>
    <mergeCell ref="BU5:CD8"/>
    <mergeCell ref="A7:D12"/>
    <mergeCell ref="E7:T12"/>
    <mergeCell ref="U7:X18"/>
    <mergeCell ref="Y7:AD8"/>
    <mergeCell ref="AE7:AJ8"/>
    <mergeCell ref="AK7:AP8"/>
    <mergeCell ref="AQ7:AX8"/>
    <mergeCell ref="Y9:AD10"/>
    <mergeCell ref="AE9:AJ10"/>
    <mergeCell ref="A5:D6"/>
    <mergeCell ref="U5:AX6"/>
    <mergeCell ref="AZ5:BE8"/>
    <mergeCell ref="BF5:BO8"/>
  </mergeCells>
  <phoneticPr fontId="4"/>
  <conditionalFormatting sqref="E7">
    <cfRule type="cellIs" dxfId="2756" priority="583" operator="equal">
      <formula>""</formula>
    </cfRule>
  </conditionalFormatting>
  <conditionalFormatting sqref="E13">
    <cfRule type="cellIs" dxfId="2755" priority="577" operator="equal">
      <formula>""</formula>
    </cfRule>
  </conditionalFormatting>
  <conditionalFormatting sqref="E20">
    <cfRule type="expression" dxfId="2754" priority="383">
      <formula>$E$27&lt;&gt;""</formula>
    </cfRule>
    <cfRule type="expression" dxfId="2753" priority="378">
      <formula>$E$32&lt;&gt;""</formula>
    </cfRule>
    <cfRule type="expression" dxfId="2752" priority="377">
      <formula>$E$33&lt;&gt;""</formula>
    </cfRule>
    <cfRule type="expression" dxfId="2751" priority="376">
      <formula>$E$34&lt;&gt;""</formula>
    </cfRule>
    <cfRule type="expression" dxfId="2750" priority="375">
      <formula>$E$35&lt;&gt;""</formula>
    </cfRule>
    <cfRule type="expression" dxfId="2749" priority="374">
      <formula>$E$36&lt;&gt;""</formula>
    </cfRule>
    <cfRule type="expression" dxfId="2748" priority="373">
      <formula>$E$37&lt;&gt;""</formula>
    </cfRule>
    <cfRule type="expression" dxfId="2747" priority="372">
      <formula>$E$38&lt;&gt;""</formula>
    </cfRule>
    <cfRule type="expression" dxfId="2746" priority="371">
      <formula>$E$39&lt;&gt;""</formula>
    </cfRule>
    <cfRule type="expression" dxfId="2745" priority="370">
      <formula>$E$40&lt;&gt;""</formula>
    </cfRule>
    <cfRule type="expression" dxfId="2744" priority="363">
      <formula>$E$47&lt;&gt;""</formula>
    </cfRule>
    <cfRule type="expression" dxfId="2743" priority="369">
      <formula>$E$41&lt;&gt;""</formula>
    </cfRule>
    <cfRule type="expression" dxfId="2742" priority="368">
      <formula>$E$42&lt;&gt;""</formula>
    </cfRule>
    <cfRule type="expression" dxfId="2741" priority="367">
      <formula>$E$43&lt;&gt;""</formula>
    </cfRule>
    <cfRule type="expression" dxfId="2740" priority="366">
      <formula>$E$44&lt;&gt;""</formula>
    </cfRule>
    <cfRule type="expression" dxfId="2739" priority="387">
      <formula>$E$23&lt;&gt;""</formula>
    </cfRule>
    <cfRule type="expression" dxfId="2738" priority="386">
      <formula>$E$24&lt;&gt;""</formula>
    </cfRule>
    <cfRule type="expression" dxfId="2737" priority="365">
      <formula>$E$45&lt;&gt;""</formula>
    </cfRule>
    <cfRule type="expression" dxfId="2736" priority="385">
      <formula>$E$25&lt;&gt;""</formula>
    </cfRule>
    <cfRule type="expression" dxfId="2735" priority="384">
      <formula>$E$26&lt;&gt;""</formula>
    </cfRule>
    <cfRule type="expression" dxfId="2734" priority="364">
      <formula>$E$46&lt;&gt;""</formula>
    </cfRule>
    <cfRule type="expression" dxfId="2733" priority="382">
      <formula>$E$28&lt;&gt;""</formula>
    </cfRule>
    <cfRule type="expression" dxfId="2732" priority="381">
      <formula>$E$29&lt;&gt;""</formula>
    </cfRule>
    <cfRule type="expression" dxfId="2731" priority="380">
      <formula>$E$30&lt;&gt;""</formula>
    </cfRule>
    <cfRule type="expression" dxfId="2730" priority="379">
      <formula>$E$31&lt;&gt;""</formula>
    </cfRule>
    <cfRule type="expression" dxfId="2729" priority="362">
      <formula>$E$48&lt;&gt;""</formula>
    </cfRule>
    <cfRule type="expression" dxfId="2728" priority="361">
      <formula>$E$49&lt;&gt;""</formula>
    </cfRule>
    <cfRule type="expression" dxfId="2727" priority="360">
      <formula>$E$50&lt;&gt;""</formula>
    </cfRule>
  </conditionalFormatting>
  <conditionalFormatting sqref="E22">
    <cfRule type="expression" dxfId="2726" priority="397">
      <formula>$H$41&lt;&gt;""</formula>
    </cfRule>
    <cfRule type="expression" dxfId="2725" priority="395">
      <formula>$H$43&lt;&gt;""</formula>
    </cfRule>
    <cfRule type="expression" dxfId="2724" priority="394">
      <formula>$H$44&lt;&gt;""</formula>
    </cfRule>
    <cfRule type="expression" dxfId="2723" priority="393">
      <formula>$H$45&lt;&gt;""</formula>
    </cfRule>
    <cfRule type="expression" dxfId="2722" priority="391">
      <formula>$H$47&lt;&gt;""</formula>
    </cfRule>
    <cfRule type="expression" dxfId="2721" priority="390">
      <formula>$H$48&lt;&gt;""</formula>
    </cfRule>
    <cfRule type="expression" dxfId="2720" priority="389">
      <formula>$H$49&lt;&gt;""</formula>
    </cfRule>
    <cfRule type="expression" dxfId="2719" priority="388">
      <formula>$H$50&lt;&gt;""</formula>
    </cfRule>
    <cfRule type="expression" dxfId="2718" priority="396">
      <formula>$H$42&lt;&gt;""</formula>
    </cfRule>
    <cfRule type="expression" dxfId="2717" priority="392">
      <formula>$H$46&lt;&gt;""</formula>
    </cfRule>
    <cfRule type="expression" dxfId="2716" priority="403">
      <formula>$H$35&lt;&gt;""</formula>
    </cfRule>
    <cfRule type="expression" dxfId="2715" priority="402">
      <formula>$H$36&lt;&gt;""</formula>
    </cfRule>
    <cfRule type="expression" dxfId="2714" priority="401">
      <formula>$H$37&lt;&gt;""</formula>
    </cfRule>
    <cfRule type="expression" dxfId="2713" priority="400">
      <formula>$H$38&lt;&gt;""</formula>
    </cfRule>
    <cfRule type="expression" dxfId="2712" priority="399">
      <formula>$H$39&lt;&gt;""</formula>
    </cfRule>
    <cfRule type="expression" dxfId="2711" priority="398">
      <formula>$H$40&lt;&gt;""</formula>
    </cfRule>
    <cfRule type="expression" dxfId="2710" priority="414">
      <formula>$H$24&lt;&gt;""</formula>
    </cfRule>
    <cfRule type="expression" dxfId="2709" priority="415">
      <formula>$H$23&lt;&gt;""</formula>
    </cfRule>
    <cfRule type="expression" dxfId="2708" priority="413">
      <formula>$H$25&lt;&gt;""</formula>
    </cfRule>
    <cfRule type="expression" dxfId="2707" priority="404">
      <formula>$H$34&lt;&gt;""</formula>
    </cfRule>
    <cfRule type="expression" dxfId="2706" priority="405">
      <formula>$H$33&lt;&gt;""</formula>
    </cfRule>
    <cfRule type="expression" dxfId="2705" priority="406">
      <formula>$H$32&lt;&gt;""</formula>
    </cfRule>
    <cfRule type="expression" dxfId="2704" priority="407">
      <formula>$H$31&lt;&gt;""</formula>
    </cfRule>
    <cfRule type="expression" dxfId="2703" priority="408">
      <formula>$H$30&lt;&gt;""</formula>
    </cfRule>
    <cfRule type="expression" dxfId="2702" priority="409">
      <formula>$H$29&lt;&gt;""</formula>
    </cfRule>
    <cfRule type="expression" dxfId="2701" priority="410">
      <formula>$H$28&lt;&gt;""</formula>
    </cfRule>
    <cfRule type="expression" dxfId="2700" priority="411">
      <formula>$H$27&lt;&gt;""</formula>
    </cfRule>
    <cfRule type="expression" dxfId="2699" priority="412">
      <formula>$H$26&lt;&gt;""</formula>
    </cfRule>
  </conditionalFormatting>
  <conditionalFormatting sqref="E5:I6">
    <cfRule type="expression" dxfId="2698" priority="127">
      <formula>$J$5="※選択してください"</formula>
    </cfRule>
    <cfRule type="expression" dxfId="2697" priority="113">
      <formula>$J$5&lt;&gt;"※選択してください"</formula>
    </cfRule>
  </conditionalFormatting>
  <conditionalFormatting sqref="E17:K18">
    <cfRule type="expression" dxfId="2696" priority="574">
      <formula>$E$13=""</formula>
    </cfRule>
  </conditionalFormatting>
  <conditionalFormatting sqref="J5">
    <cfRule type="containsText" dxfId="2695" priority="122" operator="containsText" text="緊急/変更">
      <formula>NOT(ISERROR(SEARCH("緊急/変更",J5)))</formula>
    </cfRule>
    <cfRule type="containsText" dxfId="2694" priority="123" operator="containsText" text="メンテ工事">
      <formula>NOT(ISERROR(SEARCH("メンテ工事",J5)))</formula>
    </cfRule>
    <cfRule type="containsText" dxfId="2693" priority="124" operator="containsText" text="計画工事">
      <formula>NOT(ISERROR(SEARCH("計画工事",J5)))</formula>
    </cfRule>
    <cfRule type="containsText" dxfId="2692" priority="125" operator="containsText" text="※選択してください">
      <formula>NOT(ISERROR(SEARCH("※選択してください",J5)))</formula>
    </cfRule>
    <cfRule type="containsText" dxfId="2691" priority="126" operator="containsText" text="緊急/変更">
      <formula>NOT(ISERROR(SEARCH("緊急/変更",J5)))</formula>
    </cfRule>
    <cfRule type="containsText" dxfId="2690" priority="135" operator="containsText" text="メンテ工事">
      <formula>NOT(ISERROR(SEARCH("メンテ工事",J5)))</formula>
    </cfRule>
    <cfRule type="containsText" dxfId="2689" priority="136" operator="containsText" text="計画工事">
      <formula>NOT(ISERROR(SEARCH("計画工事",J5)))</formula>
    </cfRule>
    <cfRule type="containsText" dxfId="2688" priority="137" operator="containsText" text="※選択してください">
      <formula>NOT(ISERROR(SEARCH("※選択してください",J5)))</formula>
    </cfRule>
    <cfRule type="containsText" dxfId="2687" priority="138" operator="containsText" text="緊急/変更">
      <formula>NOT(ISERROR(SEARCH("緊急/変更",J5)))</formula>
    </cfRule>
  </conditionalFormatting>
  <conditionalFormatting sqref="J22">
    <cfRule type="expression" dxfId="2686" priority="598">
      <formula>$K$55&gt;0</formula>
    </cfRule>
  </conditionalFormatting>
  <conditionalFormatting sqref="J21:K21">
    <cfRule type="expression" dxfId="2685" priority="601">
      <formula>$K$55&gt;0</formula>
    </cfRule>
  </conditionalFormatting>
  <conditionalFormatting sqref="J5:O6">
    <cfRule type="containsText" dxfId="2684" priority="141" operator="containsText" text="※選択してください">
      <formula>NOT(ISERROR(SEARCH("※選択してください",J5)))</formula>
    </cfRule>
    <cfRule type="containsText" dxfId="2683" priority="140" operator="containsText" text="計画工事">
      <formula>NOT(ISERROR(SEARCH("計画工事",J5)))</formula>
    </cfRule>
    <cfRule type="containsText" dxfId="2682" priority="139" operator="containsText" text="メンテ工事">
      <formula>NOT(ISERROR(SEARCH("メンテ工事",J5)))</formula>
    </cfRule>
  </conditionalFormatting>
  <conditionalFormatting sqref="J20:O20">
    <cfRule type="expression" dxfId="2681" priority="602">
      <formula>$P$54&gt;=5</formula>
    </cfRule>
    <cfRule type="expression" dxfId="2680" priority="110">
      <formula>$J$54&lt;&gt;0</formula>
    </cfRule>
  </conditionalFormatting>
  <conditionalFormatting sqref="K22">
    <cfRule type="expression" dxfId="2679" priority="179">
      <formula>$K$55&gt;0</formula>
    </cfRule>
  </conditionalFormatting>
  <conditionalFormatting sqref="K23:O23">
    <cfRule type="expression" dxfId="2678" priority="53" stopIfTrue="1">
      <formula>$CF$23&gt;4</formula>
    </cfRule>
    <cfRule type="expression" dxfId="2677" priority="54">
      <formula>$CF$23&gt;0</formula>
    </cfRule>
  </conditionalFormatting>
  <conditionalFormatting sqref="K24:O24">
    <cfRule type="expression" dxfId="2676" priority="56">
      <formula>$CF$24&gt;0</formula>
    </cfRule>
    <cfRule type="expression" dxfId="2675" priority="55" stopIfTrue="1">
      <formula>$CF$24&gt;4</formula>
    </cfRule>
  </conditionalFormatting>
  <conditionalFormatting sqref="K25:O25">
    <cfRule type="expression" dxfId="2674" priority="49" stopIfTrue="1">
      <formula>$CF$25&gt;4</formula>
    </cfRule>
    <cfRule type="expression" dxfId="2673" priority="50">
      <formula>$CF$25&gt;0</formula>
    </cfRule>
  </conditionalFormatting>
  <conditionalFormatting sqref="K26:O26">
    <cfRule type="expression" dxfId="2672" priority="51" stopIfTrue="1">
      <formula>$CF$26&gt;4</formula>
    </cfRule>
    <cfRule type="expression" dxfId="2671" priority="52">
      <formula>$CF$26&gt;0</formula>
    </cfRule>
  </conditionalFormatting>
  <conditionalFormatting sqref="K27:O27">
    <cfRule type="expression" dxfId="2670" priority="46">
      <formula>$CF$27&gt;0</formula>
    </cfRule>
    <cfRule type="expression" dxfId="2669" priority="45" stopIfTrue="1">
      <formula>$CF$27&gt;4</formula>
    </cfRule>
  </conditionalFormatting>
  <conditionalFormatting sqref="K28:O28">
    <cfRule type="expression" dxfId="2668" priority="48">
      <formula>$CF$28&gt;0</formula>
    </cfRule>
    <cfRule type="expression" dxfId="2667" priority="47" stopIfTrue="1">
      <formula>$CF$28&gt;4</formula>
    </cfRule>
  </conditionalFormatting>
  <conditionalFormatting sqref="K29:O29">
    <cfRule type="expression" dxfId="2666" priority="42">
      <formula>$CF$29&gt;0</formula>
    </cfRule>
    <cfRule type="expression" dxfId="2665" priority="41" stopIfTrue="1">
      <formula>$CF$29&gt;4</formula>
    </cfRule>
  </conditionalFormatting>
  <conditionalFormatting sqref="K30:O30">
    <cfRule type="expression" dxfId="2664" priority="44">
      <formula>$CF$30&gt;0</formula>
    </cfRule>
    <cfRule type="expression" dxfId="2663" priority="43" stopIfTrue="1">
      <formula>$CF$30&gt;4</formula>
    </cfRule>
  </conditionalFormatting>
  <conditionalFormatting sqref="K31:O31">
    <cfRule type="expression" dxfId="2662" priority="37" stopIfTrue="1">
      <formula>$CF$31&gt;4</formula>
    </cfRule>
    <cfRule type="expression" dxfId="2661" priority="38">
      <formula>$CF$31&gt;0</formula>
    </cfRule>
  </conditionalFormatting>
  <conditionalFormatting sqref="K32:O32">
    <cfRule type="expression" dxfId="2660" priority="40">
      <formula>$CF$32&gt;0</formula>
    </cfRule>
    <cfRule type="expression" dxfId="2659" priority="39" stopIfTrue="1">
      <formula>$CF$32&gt;4</formula>
    </cfRule>
  </conditionalFormatting>
  <conditionalFormatting sqref="K33:O33">
    <cfRule type="expression" dxfId="2658" priority="34">
      <formula>$CF$33&gt;0</formula>
    </cfRule>
    <cfRule type="expression" dxfId="2657" priority="33" stopIfTrue="1">
      <formula>$CF$33&gt;4</formula>
    </cfRule>
  </conditionalFormatting>
  <conditionalFormatting sqref="K34:O34">
    <cfRule type="expression" dxfId="2656" priority="35" stopIfTrue="1">
      <formula>$CF$34&gt;4</formula>
    </cfRule>
    <cfRule type="expression" dxfId="2655" priority="36">
      <formula>$CF$34&gt;0</formula>
    </cfRule>
  </conditionalFormatting>
  <conditionalFormatting sqref="K35:O35">
    <cfRule type="expression" dxfId="2654" priority="30">
      <formula>$CF$35&gt;0</formula>
    </cfRule>
    <cfRule type="expression" dxfId="2653" priority="29" stopIfTrue="1">
      <formula>$CF$35&gt;4</formula>
    </cfRule>
  </conditionalFormatting>
  <conditionalFormatting sqref="K36:O36">
    <cfRule type="expression" dxfId="2652" priority="32">
      <formula>$CF$36&gt;0</formula>
    </cfRule>
    <cfRule type="expression" dxfId="2651" priority="31" stopIfTrue="1">
      <formula>$CF$36&gt;4</formula>
    </cfRule>
  </conditionalFormatting>
  <conditionalFormatting sqref="K37:O37">
    <cfRule type="expression" dxfId="2650" priority="26">
      <formula>$CF$37&gt;0</formula>
    </cfRule>
    <cfRule type="expression" dxfId="2649" priority="25" stopIfTrue="1">
      <formula>$CF$37&gt;4</formula>
    </cfRule>
  </conditionalFormatting>
  <conditionalFormatting sqref="K38:O38">
    <cfRule type="expression" dxfId="2648" priority="28">
      <formula>$CF$38&gt;0</formula>
    </cfRule>
    <cfRule type="expression" dxfId="2647" priority="27" stopIfTrue="1">
      <formula>$CF$38&gt;4</formula>
    </cfRule>
  </conditionalFormatting>
  <conditionalFormatting sqref="K39:O39">
    <cfRule type="expression" dxfId="2646" priority="21" stopIfTrue="1">
      <formula>$CF$39&gt;4</formula>
    </cfRule>
    <cfRule type="expression" dxfId="2645" priority="22">
      <formula>$CF$39&gt;0</formula>
    </cfRule>
  </conditionalFormatting>
  <conditionalFormatting sqref="K40:O40">
    <cfRule type="expression" dxfId="2644" priority="23" stopIfTrue="1">
      <formula>$CF$40&gt;4</formula>
    </cfRule>
    <cfRule type="expression" dxfId="2643" priority="24">
      <formula>$CF$40&gt;0</formula>
    </cfRule>
  </conditionalFormatting>
  <conditionalFormatting sqref="K41:O41">
    <cfRule type="expression" dxfId="2642" priority="17" stopIfTrue="1">
      <formula>$CF$41&gt;4</formula>
    </cfRule>
    <cfRule type="expression" dxfId="2641" priority="18">
      <formula>$CF$41&gt;0</formula>
    </cfRule>
  </conditionalFormatting>
  <conditionalFormatting sqref="K42:O42">
    <cfRule type="expression" dxfId="2640" priority="20">
      <formula>$CF$42&gt;0</formula>
    </cfRule>
    <cfRule type="expression" dxfId="2639" priority="19" stopIfTrue="1">
      <formula>$CF$42&gt;4</formula>
    </cfRule>
  </conditionalFormatting>
  <conditionalFormatting sqref="K43:O43">
    <cfRule type="expression" dxfId="2638" priority="14">
      <formula>$CF$43&gt;0</formula>
    </cfRule>
    <cfRule type="expression" dxfId="2637" priority="13" stopIfTrue="1">
      <formula>$CF$43&gt;4</formula>
    </cfRule>
  </conditionalFormatting>
  <conditionalFormatting sqref="K44:O44">
    <cfRule type="expression" dxfId="2636" priority="16">
      <formula>$CF$44&gt;0</formula>
    </cfRule>
    <cfRule type="expression" dxfId="2635" priority="15" stopIfTrue="1">
      <formula>$CF$44&gt;4</formula>
    </cfRule>
  </conditionalFormatting>
  <conditionalFormatting sqref="K45:O45">
    <cfRule type="expression" dxfId="2634" priority="10">
      <formula>$CF$45&gt;0</formula>
    </cfRule>
    <cfRule type="expression" dxfId="2633" priority="9" stopIfTrue="1">
      <formula>$CF$45&gt;4</formula>
    </cfRule>
  </conditionalFormatting>
  <conditionalFormatting sqref="K46:O46">
    <cfRule type="expression" dxfId="2632" priority="12">
      <formula>$CF$46&gt;0</formula>
    </cfRule>
    <cfRule type="expression" dxfId="2631" priority="11" stopIfTrue="1">
      <formula>$CF$46&gt;4</formula>
    </cfRule>
  </conditionalFormatting>
  <conditionalFormatting sqref="K47:O47">
    <cfRule type="expression" dxfId="2630" priority="6">
      <formula>$CF$47&gt;0</formula>
    </cfRule>
    <cfRule type="expression" dxfId="2629" priority="5" stopIfTrue="1">
      <formula>$CF$47&gt;4</formula>
    </cfRule>
  </conditionalFormatting>
  <conditionalFormatting sqref="K48:O48">
    <cfRule type="expression" dxfId="2628" priority="8">
      <formula>$CF$48&gt;0</formula>
    </cfRule>
    <cfRule type="expression" dxfId="2627" priority="7" stopIfTrue="1">
      <formula>$CF$48&gt;4</formula>
    </cfRule>
  </conditionalFormatting>
  <conditionalFormatting sqref="K49:O49">
    <cfRule type="expression" dxfId="2626" priority="2">
      <formula>$CF$49&gt;0</formula>
    </cfRule>
    <cfRule type="expression" dxfId="2625" priority="1" stopIfTrue="1">
      <formula>$CF$49&gt;4</formula>
    </cfRule>
  </conditionalFormatting>
  <conditionalFormatting sqref="K50:O50">
    <cfRule type="expression" dxfId="2624" priority="4">
      <formula>$CF$50&gt;0</formula>
    </cfRule>
    <cfRule type="expression" dxfId="2623" priority="3" stopIfTrue="1">
      <formula>$CF$50&gt;4</formula>
    </cfRule>
  </conditionalFormatting>
  <conditionalFormatting sqref="L13:L18">
    <cfRule type="expression" dxfId="2622" priority="575">
      <formula>$E$13=""</formula>
    </cfRule>
  </conditionalFormatting>
  <conditionalFormatting sqref="L22">
    <cfRule type="expression" dxfId="2621" priority="181">
      <formula>$L$54&gt;0</formula>
    </cfRule>
  </conditionalFormatting>
  <conditionalFormatting sqref="L21:M21">
    <cfRule type="expression" dxfId="2620" priority="599">
      <formula>$M$55&gt;=2</formula>
    </cfRule>
  </conditionalFormatting>
  <conditionalFormatting sqref="M22">
    <cfRule type="expression" dxfId="2619" priority="182">
      <formula>$M$54&gt;0</formula>
    </cfRule>
  </conditionalFormatting>
  <conditionalFormatting sqref="M13:T16">
    <cfRule type="expression" dxfId="2618" priority="576">
      <formula>$E$13=""</formula>
    </cfRule>
  </conditionalFormatting>
  <conditionalFormatting sqref="M17:T18">
    <cfRule type="expression" dxfId="2617" priority="573">
      <formula>$E$13=""</formula>
    </cfRule>
  </conditionalFormatting>
  <conditionalFormatting sqref="N22">
    <cfRule type="expression" dxfId="2616" priority="183">
      <formula>$N$54&gt;0</formula>
    </cfRule>
  </conditionalFormatting>
  <conditionalFormatting sqref="N21:O21">
    <cfRule type="expression" dxfId="2615" priority="600">
      <formula>$O$55&gt;=2</formula>
    </cfRule>
  </conditionalFormatting>
  <conditionalFormatting sqref="O22">
    <cfRule type="expression" dxfId="2614" priority="184">
      <formula>$O$54&gt;0</formula>
    </cfRule>
  </conditionalFormatting>
  <conditionalFormatting sqref="P20">
    <cfRule type="expression" dxfId="2613" priority="442">
      <formula>$P$24&lt;&gt;""</formula>
    </cfRule>
    <cfRule type="expression" dxfId="2612" priority="443">
      <formula>$P$23&lt;&gt;""</formula>
    </cfRule>
    <cfRule type="expression" dxfId="2611" priority="416">
      <formula>$P$50&lt;&gt;""</formula>
    </cfRule>
    <cfRule type="expression" dxfId="2610" priority="417">
      <formula>$P$49&lt;&gt;""</formula>
    </cfRule>
    <cfRule type="expression" dxfId="2609" priority="418">
      <formula>$P$48&lt;&gt;""</formula>
    </cfRule>
    <cfRule type="expression" dxfId="2608" priority="419">
      <formula>$P$47&lt;&gt;""</formula>
    </cfRule>
    <cfRule type="expression" dxfId="2607" priority="420">
      <formula>$P$46&lt;&gt;""</formula>
    </cfRule>
    <cfRule type="expression" dxfId="2606" priority="421">
      <formula>$P$45&lt;&gt;""</formula>
    </cfRule>
    <cfRule type="expression" dxfId="2605" priority="422">
      <formula>$P$44&lt;&gt;""</formula>
    </cfRule>
    <cfRule type="expression" dxfId="2604" priority="423">
      <formula>$P$43&lt;&gt;""</formula>
    </cfRule>
    <cfRule type="expression" dxfId="2603" priority="424">
      <formula>$P$42&lt;&gt;""</formula>
    </cfRule>
    <cfRule type="expression" dxfId="2602" priority="425">
      <formula>$P$41&lt;&gt;""</formula>
    </cfRule>
    <cfRule type="expression" dxfId="2601" priority="426">
      <formula>$P$40&lt;&gt;""</formula>
    </cfRule>
    <cfRule type="expression" dxfId="2600" priority="427">
      <formula>$P$39&lt;&gt;""</formula>
    </cfRule>
    <cfRule type="expression" dxfId="2599" priority="428">
      <formula>$P$38&lt;&gt;""</formula>
    </cfRule>
    <cfRule type="expression" dxfId="2598" priority="429">
      <formula>$P$37&lt;&gt;""</formula>
    </cfRule>
    <cfRule type="expression" dxfId="2597" priority="430">
      <formula>$P$36&lt;&gt;""</formula>
    </cfRule>
    <cfRule type="expression" dxfId="2596" priority="431">
      <formula>$P$35&lt;&gt;""</formula>
    </cfRule>
    <cfRule type="expression" dxfId="2595" priority="432">
      <formula>$P$34&lt;&gt;""</formula>
    </cfRule>
    <cfRule type="expression" dxfId="2594" priority="433">
      <formula>$P$33&lt;&gt;""</formula>
    </cfRule>
    <cfRule type="expression" dxfId="2593" priority="434">
      <formula>$P$32&lt;&gt;""</formula>
    </cfRule>
    <cfRule type="expression" dxfId="2592" priority="435">
      <formula>$P$31&lt;&gt;""</formula>
    </cfRule>
    <cfRule type="expression" dxfId="2591" priority="436">
      <formula>$P$30&lt;&gt;""</formula>
    </cfRule>
    <cfRule type="expression" dxfId="2590" priority="437">
      <formula>$P$29&lt;&gt;""</formula>
    </cfRule>
    <cfRule type="expression" dxfId="2589" priority="438">
      <formula>$P$28&lt;&gt;""</formula>
    </cfRule>
    <cfRule type="expression" dxfId="2588" priority="439">
      <formula>$P$27&lt;&gt;""</formula>
    </cfRule>
    <cfRule type="expression" dxfId="2587" priority="440">
      <formula>$P$26&lt;&gt;""</formula>
    </cfRule>
    <cfRule type="expression" dxfId="2586" priority="441">
      <formula>$P$25&lt;&gt;""</formula>
    </cfRule>
  </conditionalFormatting>
  <conditionalFormatting sqref="P5:T6">
    <cfRule type="expression" dxfId="2585" priority="111">
      <formula>$J$5&lt;&gt;"※選択してください"</formula>
    </cfRule>
    <cfRule type="expression" dxfId="2584" priority="112">
      <formula>$J$5="※選択してください"</formula>
    </cfRule>
  </conditionalFormatting>
  <conditionalFormatting sqref="U20">
    <cfRule type="expression" dxfId="2583" priority="444">
      <formula>$U$50&lt;&gt;""</formula>
    </cfRule>
    <cfRule type="expression" dxfId="2582" priority="445">
      <formula>$U$49&lt;&gt;""</formula>
    </cfRule>
    <cfRule type="expression" dxfId="2581" priority="446">
      <formula>$U$48&lt;&gt;""</formula>
    </cfRule>
    <cfRule type="expression" dxfId="2580" priority="447">
      <formula>$U$47&lt;&gt;""</formula>
    </cfRule>
    <cfRule type="expression" dxfId="2579" priority="448">
      <formula>$U$46&lt;&gt;""</formula>
    </cfRule>
    <cfRule type="expression" dxfId="2578" priority="449">
      <formula>$U$45&lt;&gt;""</formula>
    </cfRule>
    <cfRule type="expression" dxfId="2577" priority="450">
      <formula>$U$44&lt;&gt;""</formula>
    </cfRule>
    <cfRule type="expression" dxfId="2576" priority="451">
      <formula>$U$43&lt;&gt;""</formula>
    </cfRule>
    <cfRule type="expression" dxfId="2575" priority="452">
      <formula>$U$42&lt;&gt;""</formula>
    </cfRule>
    <cfRule type="expression" dxfId="2574" priority="453">
      <formula>$U$41&lt;&gt;""</formula>
    </cfRule>
    <cfRule type="expression" dxfId="2573" priority="454">
      <formula>$U$40&lt;&gt;""</formula>
    </cfRule>
    <cfRule type="expression" dxfId="2572" priority="455">
      <formula>$U$39&lt;&gt;""</formula>
    </cfRule>
    <cfRule type="expression" dxfId="2571" priority="456">
      <formula>$U$38&lt;&gt;""</formula>
    </cfRule>
    <cfRule type="expression" dxfId="2570" priority="457">
      <formula>$U$37&lt;&gt;""</formula>
    </cfRule>
    <cfRule type="expression" dxfId="2569" priority="458">
      <formula>$U$36&lt;&gt;""</formula>
    </cfRule>
    <cfRule type="expression" dxfId="2568" priority="459">
      <formula>$U$35&lt;&gt;""</formula>
    </cfRule>
    <cfRule type="expression" dxfId="2567" priority="460">
      <formula>$U$34&lt;&gt;""</formula>
    </cfRule>
    <cfRule type="expression" dxfId="2566" priority="461">
      <formula>$U$33&lt;&gt;""</formula>
    </cfRule>
    <cfRule type="expression" dxfId="2565" priority="462">
      <formula>$U$32&lt;&gt;""</formula>
    </cfRule>
    <cfRule type="expression" dxfId="2564" priority="463">
      <formula>$U$31&lt;&gt;""</formula>
    </cfRule>
    <cfRule type="expression" dxfId="2563" priority="464">
      <formula>$U$30&lt;&gt;""</formula>
    </cfRule>
    <cfRule type="expression" dxfId="2562" priority="465">
      <formula>$U$29&lt;&gt;""</formula>
    </cfRule>
    <cfRule type="expression" dxfId="2561" priority="466">
      <formula>$U$28&lt;&gt;""</formula>
    </cfRule>
    <cfRule type="expression" dxfId="2560" priority="467">
      <formula>$U$27&lt;&gt;""</formula>
    </cfRule>
    <cfRule type="expression" dxfId="2559" priority="468">
      <formula>$U$26&lt;&gt;""</formula>
    </cfRule>
    <cfRule type="expression" dxfId="2558" priority="469">
      <formula>$U$25&lt;&gt;""</formula>
    </cfRule>
    <cfRule type="expression" dxfId="2557" priority="470">
      <formula>$U$24&lt;&gt;""</formula>
    </cfRule>
    <cfRule type="expression" dxfId="2556" priority="471">
      <formula>$U$23&lt;&gt;""</formula>
    </cfRule>
  </conditionalFormatting>
  <conditionalFormatting sqref="Y20">
    <cfRule type="expression" dxfId="2555" priority="472">
      <formula>$Y$50&lt;&gt;""</formula>
    </cfRule>
    <cfRule type="expression" dxfId="2554" priority="473">
      <formula>$Y$49&lt;&gt;""</formula>
    </cfRule>
    <cfRule type="expression" dxfId="2553" priority="474">
      <formula>$Y$48&lt;&gt;""</formula>
    </cfRule>
    <cfRule type="expression" dxfId="2552" priority="475">
      <formula>$Y$47&lt;&gt;""</formula>
    </cfRule>
    <cfRule type="expression" dxfId="2551" priority="476">
      <formula>$Y$46&lt;&gt;""</formula>
    </cfRule>
    <cfRule type="expression" dxfId="2550" priority="477">
      <formula>$Y$45&lt;&gt;""</formula>
    </cfRule>
    <cfRule type="expression" dxfId="2549" priority="478">
      <formula>$Y$44&lt;&gt;""</formula>
    </cfRule>
    <cfRule type="expression" dxfId="2548" priority="479">
      <formula>$Y$43&lt;&gt;""</formula>
    </cfRule>
    <cfRule type="expression" dxfId="2547" priority="480">
      <formula>$Y$42&lt;&gt;""</formula>
    </cfRule>
    <cfRule type="expression" dxfId="2546" priority="481">
      <formula>$Y$41&lt;&gt;""</formula>
    </cfRule>
    <cfRule type="expression" dxfId="2545" priority="482">
      <formula>$Y$40&lt;&gt;""</formula>
    </cfRule>
    <cfRule type="expression" dxfId="2544" priority="483">
      <formula>$Y$39&lt;&gt;""</formula>
    </cfRule>
    <cfRule type="expression" dxfId="2543" priority="484">
      <formula>$Y$38&lt;&gt;""</formula>
    </cfRule>
    <cfRule type="expression" dxfId="2542" priority="485">
      <formula>$Y$37&lt;&gt;""</formula>
    </cfRule>
    <cfRule type="expression" dxfId="2541" priority="486">
      <formula>$Y$36&lt;&gt;""</formula>
    </cfRule>
    <cfRule type="expression" dxfId="2540" priority="487">
      <formula>$Y$35&lt;&gt;""</formula>
    </cfRule>
    <cfRule type="expression" dxfId="2539" priority="488">
      <formula>$Y$34&lt;&gt;""</formula>
    </cfRule>
    <cfRule type="expression" dxfId="2538" priority="489">
      <formula>$Y$33&lt;&gt;""</formula>
    </cfRule>
    <cfRule type="expression" dxfId="2537" priority="490">
      <formula>$Y$32&lt;&gt;""</formula>
    </cfRule>
    <cfRule type="expression" dxfId="2536" priority="491">
      <formula>$Y$31&lt;&gt;""</formula>
    </cfRule>
    <cfRule type="expression" dxfId="2535" priority="492">
      <formula>$Y$30&lt;&gt;""</formula>
    </cfRule>
    <cfRule type="expression" dxfId="2534" priority="493">
      <formula>$Y$29&lt;&gt;""</formula>
    </cfRule>
    <cfRule type="expression" dxfId="2533" priority="494">
      <formula>$Y$28&lt;&gt;""</formula>
    </cfRule>
    <cfRule type="expression" dxfId="2532" priority="495">
      <formula>$Y$27&lt;&gt;""</formula>
    </cfRule>
    <cfRule type="expression" dxfId="2531" priority="496">
      <formula>$Y$26&lt;&gt;""</formula>
    </cfRule>
    <cfRule type="expression" dxfId="2530" priority="497">
      <formula>$Y$25&lt;&gt;""</formula>
    </cfRule>
    <cfRule type="expression" dxfId="2529" priority="498">
      <formula>$Y$24&lt;&gt;""</formula>
    </cfRule>
    <cfRule type="expression" dxfId="2528" priority="499">
      <formula>$Y$23&lt;&gt;""</formula>
    </cfRule>
  </conditionalFormatting>
  <conditionalFormatting sqref="AQ22">
    <cfRule type="expression" dxfId="2527" priority="168">
      <formula>$AQ$54&lt;&gt;0</formula>
    </cfRule>
  </conditionalFormatting>
  <conditionalFormatting sqref="AQ7:AX8">
    <cfRule type="expression" dxfId="2526" priority="157">
      <formula>$AT$54=0</formula>
    </cfRule>
  </conditionalFormatting>
  <conditionalFormatting sqref="AQ9:AX10">
    <cfRule type="expression" dxfId="2525" priority="156">
      <formula>$AT$54=0</formula>
    </cfRule>
  </conditionalFormatting>
  <conditionalFormatting sqref="AQ11:AX12">
    <cfRule type="expression" dxfId="2524" priority="155">
      <formula>$AT$54=0</formula>
    </cfRule>
  </conditionalFormatting>
  <conditionalFormatting sqref="AQ23:AX50">
    <cfRule type="expression" dxfId="2523" priority="591">
      <formula>AQ23="有"</formula>
    </cfRule>
  </conditionalFormatting>
  <conditionalFormatting sqref="AQ1:BI3">
    <cfRule type="cellIs" dxfId="2522" priority="590" operator="equal">
      <formula>""</formula>
    </cfRule>
  </conditionalFormatting>
  <conditionalFormatting sqref="AR22">
    <cfRule type="expression" dxfId="2521" priority="169">
      <formula>$AR$54&lt;&gt;0</formula>
    </cfRule>
  </conditionalFormatting>
  <conditionalFormatting sqref="AS22">
    <cfRule type="expression" dxfId="2520" priority="170">
      <formula>$AS$54&lt;&gt;0</formula>
    </cfRule>
  </conditionalFormatting>
  <conditionalFormatting sqref="AT22">
    <cfRule type="expression" dxfId="2519" priority="172">
      <formula>$AT$54&lt;&gt;0</formula>
    </cfRule>
  </conditionalFormatting>
  <conditionalFormatting sqref="AU22">
    <cfRule type="expression" dxfId="2518" priority="173">
      <formula>$AU$54&lt;&gt;0</formula>
    </cfRule>
  </conditionalFormatting>
  <conditionalFormatting sqref="AV22">
    <cfRule type="expression" dxfId="2517" priority="175">
      <formula>$AV$54&lt;&gt;0</formula>
    </cfRule>
  </conditionalFormatting>
  <conditionalFormatting sqref="AW22">
    <cfRule type="expression" dxfId="2516" priority="176">
      <formula>$AW$54&lt;&gt;0</formula>
    </cfRule>
  </conditionalFormatting>
  <conditionalFormatting sqref="AX22">
    <cfRule type="expression" dxfId="2515" priority="177">
      <formula>$AX$54&lt;&gt;0</formula>
    </cfRule>
  </conditionalFormatting>
  <conditionalFormatting sqref="AY20">
    <cfRule type="expression" dxfId="2514" priority="513">
      <formula>$AY$37&lt;&gt;""</formula>
    </cfRule>
    <cfRule type="expression" dxfId="2513" priority="514">
      <formula>$AY$36&lt;&gt;""</formula>
    </cfRule>
    <cfRule type="expression" dxfId="2512" priority="515">
      <formula>$AY$35&lt;&gt;""</formula>
    </cfRule>
    <cfRule type="expression" dxfId="2511" priority="516">
      <formula>$AY$34&lt;&gt;""</formula>
    </cfRule>
    <cfRule type="expression" dxfId="2510" priority="517">
      <formula>$AY$33&lt;&gt;""</formula>
    </cfRule>
    <cfRule type="expression" dxfId="2509" priority="518">
      <formula>$AY$32&lt;&gt;""</formula>
    </cfRule>
    <cfRule type="expression" dxfId="2508" priority="519">
      <formula>$AY$31&lt;&gt;""</formula>
    </cfRule>
    <cfRule type="expression" dxfId="2507" priority="520">
      <formula>$AY$30&lt;&gt;""</formula>
    </cfRule>
    <cfRule type="expression" dxfId="2506" priority="521">
      <formula>$AY$29&lt;&gt;""</formula>
    </cfRule>
    <cfRule type="expression" dxfId="2505" priority="522">
      <formula>$AY$28&lt;&gt;""</formula>
    </cfRule>
    <cfRule type="expression" dxfId="2504" priority="523">
      <formula>$AY$27&lt;&gt;""</formula>
    </cfRule>
    <cfRule type="expression" dxfId="2503" priority="524">
      <formula>$AY$26&lt;&gt;""</formula>
    </cfRule>
    <cfRule type="expression" dxfId="2502" priority="525">
      <formula>$AY$25&lt;&gt;""</formula>
    </cfRule>
    <cfRule type="expression" dxfId="2501" priority="526">
      <formula>$AY$24&lt;&gt;""</formula>
    </cfRule>
    <cfRule type="expression" dxfId="2500" priority="527">
      <formula>$AY$23&lt;&gt;""</formula>
    </cfRule>
    <cfRule type="expression" dxfId="2499" priority="500">
      <formula>$AY$50&lt;&gt;""</formula>
    </cfRule>
    <cfRule type="expression" dxfId="2498" priority="501">
      <formula>$AY$49&lt;&gt;""</formula>
    </cfRule>
    <cfRule type="expression" dxfId="2497" priority="502">
      <formula>$AY$48&lt;&gt;""</formula>
    </cfRule>
    <cfRule type="expression" dxfId="2496" priority="503">
      <formula>$AY$47&lt;&gt;""</formula>
    </cfRule>
    <cfRule type="expression" dxfId="2495" priority="504">
      <formula>$AY$46&lt;&gt;""</formula>
    </cfRule>
    <cfRule type="expression" dxfId="2494" priority="505">
      <formula>$AY$45&lt;&gt;""</formula>
    </cfRule>
    <cfRule type="expression" dxfId="2493" priority="506">
      <formula>$AY$44&lt;&gt;""</formula>
    </cfRule>
    <cfRule type="expression" dxfId="2492" priority="507">
      <formula>$AY$43&lt;&gt;""</formula>
    </cfRule>
    <cfRule type="expression" dxfId="2491" priority="508">
      <formula>$AY$42&lt;&gt;""</formula>
    </cfRule>
    <cfRule type="expression" dxfId="2490" priority="509">
      <formula>$AY$41&lt;&gt;""</formula>
    </cfRule>
    <cfRule type="expression" dxfId="2489" priority="510">
      <formula>$AY$40&lt;&gt;""</formula>
    </cfRule>
    <cfRule type="expression" dxfId="2488" priority="511">
      <formula>$AY$39&lt;&gt;""</formula>
    </cfRule>
    <cfRule type="expression" dxfId="2487" priority="512">
      <formula>$AY$38&lt;&gt;""</formula>
    </cfRule>
  </conditionalFormatting>
  <conditionalFormatting sqref="BF5">
    <cfRule type="cellIs" dxfId="2486" priority="584" operator="equal">
      <formula>""</formula>
    </cfRule>
  </conditionalFormatting>
  <conditionalFormatting sqref="BH20:BO22">
    <cfRule type="expression" dxfId="2485" priority="542">
      <formula>$BH$36&lt;&gt;""</formula>
    </cfRule>
    <cfRule type="expression" dxfId="2484" priority="543">
      <formula>$BH$35&lt;&gt;""</formula>
    </cfRule>
    <cfRule type="expression" dxfId="2483" priority="544">
      <formula>$BH$34&lt;&gt;""</formula>
    </cfRule>
    <cfRule type="expression" dxfId="2482" priority="545">
      <formula>$BH$33&lt;&gt;""</formula>
    </cfRule>
    <cfRule type="expression" dxfId="2481" priority="546">
      <formula>$BH$32&lt;&gt;""</formula>
    </cfRule>
    <cfRule type="expression" dxfId="2480" priority="547">
      <formula>$BH$31&lt;&gt;""</formula>
    </cfRule>
    <cfRule type="expression" dxfId="2479" priority="548">
      <formula>$BH$30&lt;&gt;""</formula>
    </cfRule>
    <cfRule type="expression" dxfId="2478" priority="549">
      <formula>$BH$29&lt;&gt;""</formula>
    </cfRule>
    <cfRule type="expression" dxfId="2477" priority="550">
      <formula>$BH$28&lt;&gt;""</formula>
    </cfRule>
    <cfRule type="expression" dxfId="2476" priority="551">
      <formula>$BH$27&lt;&gt;""</formula>
    </cfRule>
    <cfRule type="expression" dxfId="2475" priority="552">
      <formula>$BH$26&lt;&gt;""</formula>
    </cfRule>
    <cfRule type="expression" dxfId="2474" priority="553">
      <formula>$BH$25&lt;&gt;""</formula>
    </cfRule>
    <cfRule type="expression" dxfId="2473" priority="555">
      <formula>$BH$24&lt;&gt;""</formula>
    </cfRule>
    <cfRule type="expression" dxfId="2472" priority="572">
      <formula>$BH$23&lt;&gt;""</formula>
    </cfRule>
    <cfRule type="expression" dxfId="2471" priority="530">
      <formula>$BH$48&lt;&gt;""</formula>
    </cfRule>
    <cfRule type="expression" dxfId="2470" priority="541">
      <formula>$BH$37&lt;&gt;""</formula>
    </cfRule>
    <cfRule type="expression" dxfId="2469" priority="531">
      <formula>$BH$47&lt;&gt;""</formula>
    </cfRule>
    <cfRule type="expression" dxfId="2468" priority="532">
      <formula>$BH$46&lt;&gt;""</formula>
    </cfRule>
    <cfRule type="expression" dxfId="2467" priority="533">
      <formula>$BH$45&lt;&gt;""</formula>
    </cfRule>
    <cfRule type="expression" dxfId="2466" priority="534">
      <formula>$BH$44&lt;&gt;""</formula>
    </cfRule>
    <cfRule type="expression" dxfId="2465" priority="529">
      <formula>$BH$49&lt;&gt;""</formula>
    </cfRule>
    <cfRule type="expression" dxfId="2464" priority="535">
      <formula>$BH$43&lt;&gt;""</formula>
    </cfRule>
    <cfRule type="expression" dxfId="2463" priority="528">
      <formula>$BH$50&lt;&gt;""</formula>
    </cfRule>
    <cfRule type="expression" dxfId="2462" priority="537">
      <formula>$BH$41&lt;&gt;""</formula>
    </cfRule>
    <cfRule type="expression" dxfId="2461" priority="538">
      <formula>$BH$40&lt;&gt;""</formula>
    </cfRule>
    <cfRule type="expression" dxfId="2460" priority="539">
      <formula>$BH$39&lt;&gt;""</formula>
    </cfRule>
    <cfRule type="expression" dxfId="2459" priority="540">
      <formula>$BH$38&lt;&gt;""</formula>
    </cfRule>
    <cfRule type="expression" dxfId="2458" priority="536">
      <formula>$BH$42&lt;&gt;""</formula>
    </cfRule>
  </conditionalFormatting>
  <conditionalFormatting sqref="BP1:CD3">
    <cfRule type="cellIs" dxfId="2457" priority="588" operator="equal">
      <formula>""</formula>
    </cfRule>
  </conditionalFormatting>
  <conditionalFormatting sqref="BU5">
    <cfRule type="cellIs" dxfId="2456" priority="585" operator="equal">
      <formula>""</formula>
    </cfRule>
  </conditionalFormatting>
  <conditionalFormatting sqref="BU12">
    <cfRule type="cellIs" dxfId="2455" priority="582" operator="equal">
      <formula>""</formula>
    </cfRule>
  </conditionalFormatting>
  <conditionalFormatting sqref="BZ12">
    <cfRule type="cellIs" dxfId="2454" priority="581" operator="equal">
      <formula>""</formula>
    </cfRule>
  </conditionalFormatting>
  <dataValidations xWindow="781" yWindow="906" count="9">
    <dataValidation type="list" allowBlank="1" showInputMessage="1" showErrorMessage="1" error="「無」or「有」を選択してください" promptTitle="-------" prompt="高所作業" sqref="AQ23:AQ50" xr:uid="{F3BD576E-8A49-43AB-99B0-E731910556FC}">
      <formula1>"　,有"</formula1>
    </dataValidation>
    <dataValidation type="list" allowBlank="1" showInputMessage="1" showErrorMessage="1" error="「無」or「有」を選択してください" promptTitle="-------------" prompt="電気工事作業" sqref="AR23:AR50" xr:uid="{954FE88A-8425-4326-B395-7B6C40100388}">
      <formula1>"　,有"</formula1>
    </dataValidation>
    <dataValidation type="list" allowBlank="1" showInputMessage="1" showErrorMessage="1" error="「無」or「有」を選択してください" promptTitle="---------------" prompt="挟まれ・設備試運転" sqref="AS23:AS50" xr:uid="{D94171B5-1168-4542-9653-40E714E6C2C3}">
      <formula1>"　,有"</formula1>
    </dataValidation>
    <dataValidation type="list" allowBlank="1" showInputMessage="1" showErrorMessage="1" error="「無」or「有」を選択してください" promptTitle="---------" prompt="火気取扱" sqref="AT23:AT50" xr:uid="{578CFA82-73FD-4F80-AD37-1C5C9F25564D}">
      <formula1>"　,有"</formula1>
    </dataValidation>
    <dataValidation type="list" allowBlank="1" showInputMessage="1" showErrorMessage="1" error="「無」or「有」を選択してください" promptTitle="--------" prompt="酸欠作業" sqref="AU23:AU50" xr:uid="{125F49C3-B3B3-4AA8-AE4A-012E2B62F5E2}">
      <formula1>"　,有"</formula1>
    </dataValidation>
    <dataValidation type="list" allowBlank="1" showInputMessage="1" showErrorMessage="1" error="「無」or「有」を選択してください" promptTitle="-------------" prompt="重量物取扱作業" sqref="AV23:AV50" xr:uid="{E3435070-FCE4-4074-989E-81816E8E735A}">
      <formula1>"　,有"</formula1>
    </dataValidation>
    <dataValidation type="list" allowBlank="1" showInputMessage="1" showErrorMessage="1" error="「無」or「有」を選択してください" promptTitle="-----------------------" prompt="天井内火災報知器近接作業" sqref="AW23:AW50" xr:uid="{CFE35CF0-BC3C-4036-B021-37F8F059CE0D}">
      <formula1>"　,有"</formula1>
    </dataValidation>
    <dataValidation type="list" allowBlank="1" showInputMessage="1" showErrorMessage="1" error="「無」or「有」を選択してください" promptTitle="----------" prompt="防災監視盤" sqref="AX23:AX50" xr:uid="{EDED1C09-C715-429C-B8A1-19A63FC03A88}">
      <formula1>"　,有"</formula1>
    </dataValidation>
    <dataValidation type="list" showInputMessage="1" showErrorMessage="1" sqref="J5:O6" xr:uid="{B9D62579-5E07-4A9B-8F52-C3794B6DD536}">
      <formula1>$CG$57:$CG$60</formula1>
    </dataValidation>
  </dataValidations>
  <printOptions horizontalCentered="1"/>
  <pageMargins left="0.2" right="0.2" top="0.32" bottom="0.2" header="0.31496062992125984" footer="0.2"/>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10C2-667C-46E0-838C-375349CF2E66}">
  <sheetPr codeName="Sheet8">
    <tabColor theme="2"/>
  </sheetPr>
  <dimension ref="A1:X24"/>
  <sheetViews>
    <sheetView showGridLines="0" view="pageBreakPreview" zoomScale="105" zoomScaleNormal="70" zoomScaleSheetLayoutView="150" workbookViewId="0">
      <selection activeCell="A14" sqref="A14:XFD1048576"/>
    </sheetView>
  </sheetViews>
  <sheetFormatPr defaultColWidth="0" defaultRowHeight="18.75" zeroHeight="1"/>
  <cols>
    <col min="1" max="1" width="0.125" style="106" customWidth="1"/>
    <col min="2" max="3" width="8.625" style="106" hidden="1" customWidth="1"/>
    <col min="4" max="4" width="8.625" style="106" customWidth="1"/>
    <col min="5" max="5" width="11.75" style="106" customWidth="1"/>
    <col min="6" max="6" width="8.125" style="106" customWidth="1"/>
    <col min="7" max="7" width="8.25" style="106" customWidth="1"/>
    <col min="8" max="8" width="8.375" style="106" customWidth="1"/>
    <col min="9" max="9" width="7.875" style="106" customWidth="1"/>
    <col min="10" max="10" width="10" style="106" customWidth="1"/>
    <col min="11" max="11" width="10.375" style="106" customWidth="1"/>
    <col min="12" max="13" width="10.125" style="106" customWidth="1"/>
    <col min="14" max="14" width="9.875" style="106" customWidth="1"/>
    <col min="15" max="15" width="10.5" style="106" customWidth="1"/>
    <col min="16" max="16" width="10.25" style="106" customWidth="1"/>
    <col min="17" max="17" width="10.125" style="106" customWidth="1"/>
    <col min="18" max="18" width="10.375" style="106" customWidth="1"/>
    <col min="19" max="19" width="10" style="106" customWidth="1"/>
    <col min="20" max="20" width="10.125" style="106" customWidth="1"/>
    <col min="21" max="21" width="10.375" style="106" customWidth="1"/>
    <col min="22" max="24" width="8.625" style="106" customWidth="1"/>
    <col min="25" max="16384" width="8.625" style="106" hidden="1"/>
  </cols>
  <sheetData>
    <row r="1" spans="1:23" ht="57.6" customHeight="1"/>
    <row r="2" spans="1:23" ht="100.5" customHeight="1">
      <c r="A2" s="112">
        <f>IF(AND($M$21&lt;8,$O$21&gt;7),1,0)</f>
        <v>0</v>
      </c>
      <c r="B2" s="112">
        <f>IF(AND($M$20&lt;8,$O$20&gt;7),1,0)</f>
        <v>0</v>
      </c>
      <c r="C2" s="112">
        <f>IF(AND($M$19&lt;8,$O$19&gt;7),1,0)</f>
        <v>0</v>
      </c>
      <c r="D2" s="112">
        <f>IF(AND($M$18&lt;8,$O$18&gt;7),1,0)</f>
        <v>0</v>
      </c>
      <c r="E2" s="112">
        <f>IF(AND($M$17&lt;8,$O$17&gt;7),1,0)</f>
        <v>0</v>
      </c>
    </row>
    <row r="3" spans="1:23" ht="59.1" customHeight="1">
      <c r="A3" s="112">
        <f>IF(AND($M$21&lt;7,$O$21&gt;6),1,0)</f>
        <v>0</v>
      </c>
      <c r="B3" s="112">
        <f>IF(AND($M$20&lt;7,$O$20&gt;6),1,0)</f>
        <v>0</v>
      </c>
      <c r="C3" s="112">
        <f>IF(AND($M$19&lt;7,$O$19&gt;6),1,0)</f>
        <v>0</v>
      </c>
      <c r="D3" s="112">
        <f>IF(AND($M$18&lt;7,$O$18&gt;6),1,0)</f>
        <v>0</v>
      </c>
      <c r="E3" s="112">
        <f>IF(AND($M$17&lt;7,$O$17&gt;6),1,0)</f>
        <v>0</v>
      </c>
    </row>
    <row r="4" spans="1:23" ht="57.6" customHeight="1">
      <c r="A4" s="112">
        <f>IF(AND($M$21&lt;6,$O$21&gt;5),1,0)</f>
        <v>0</v>
      </c>
      <c r="B4" s="112">
        <f>IF(AND($M$20&lt;6,$O$20&gt;5),1,0)</f>
        <v>0</v>
      </c>
      <c r="C4" s="112">
        <f>IF(AND($M$19&lt;6,$O$19&gt;5),1,0)</f>
        <v>0</v>
      </c>
      <c r="D4" s="112">
        <f>IF(AND($M$18&lt;6,$O$18&gt;5),1,0)</f>
        <v>0</v>
      </c>
      <c r="E4" s="112">
        <f>IF(AND($M$17&lt;6,$O$17&gt;5),1,0)</f>
        <v>0</v>
      </c>
    </row>
    <row r="5" spans="1:23" ht="43.5" customHeight="1">
      <c r="A5" s="112">
        <f>IF(AND($M$21&lt;5,$O$21&gt;4),1,0)</f>
        <v>0</v>
      </c>
      <c r="B5" s="112">
        <f>IF(AND($M$20&lt;5,$O$20&gt;4),1,0)</f>
        <v>0</v>
      </c>
      <c r="C5" s="112">
        <f>IF(AND($M$19&lt;5,$O$19&gt;4),1,0)</f>
        <v>0</v>
      </c>
      <c r="D5" s="112">
        <f>IF(AND($M$18&lt;5,$O$18&gt;4),1,0)</f>
        <v>0</v>
      </c>
      <c r="E5" s="112">
        <f>IF(AND($M$17&lt;5,$O$17&gt;4),1,0)</f>
        <v>0</v>
      </c>
    </row>
    <row r="6" spans="1:23" ht="26.1" customHeight="1">
      <c r="A6" s="112">
        <f>IF(AND($M$21&lt;4,$O$21&gt;3),1,0)</f>
        <v>0</v>
      </c>
      <c r="B6" s="112">
        <f>IF(AND($M$20&lt;4,$O$20&gt;3),1,0)</f>
        <v>0</v>
      </c>
      <c r="C6" s="112">
        <f>IF(AND($M$19&lt;4,$O$19&gt;3),1,0)</f>
        <v>0</v>
      </c>
      <c r="D6" s="112">
        <f>IF(AND($M$18&lt;4,$O$18&gt;3),1,0)</f>
        <v>0</v>
      </c>
      <c r="E6" s="112">
        <f>IF(AND($M$17&lt;4,$O$17&gt;3),1,0)</f>
        <v>0</v>
      </c>
    </row>
    <row r="7" spans="1:23" ht="67.5" customHeight="1">
      <c r="A7" s="112">
        <f>IF(AND($M$21&lt;3,$O$21&gt;2),1,0)</f>
        <v>0</v>
      </c>
      <c r="B7" s="112">
        <f>IF(AND($M$20&lt;3,$O$20&gt;2),1,0)</f>
        <v>0</v>
      </c>
      <c r="C7" s="112">
        <f>IF(AND($M$19&lt;3,$O$19&gt;2),1,0)</f>
        <v>0</v>
      </c>
      <c r="D7" s="112">
        <f>IF(AND($M$18&lt;3,$O$18&gt;2),1,0)</f>
        <v>0</v>
      </c>
      <c r="E7" s="112">
        <f>IF(AND($M$17&lt;3,$O$17&gt;2),1,0)</f>
        <v>0</v>
      </c>
      <c r="V7" s="113"/>
      <c r="W7" s="113"/>
    </row>
    <row r="8" spans="1:23" ht="45.6" customHeight="1">
      <c r="A8" s="112">
        <f>IF(AND($M$21&lt;2,$O$21&gt;1),1,0)</f>
        <v>0</v>
      </c>
      <c r="B8" s="112">
        <f>IF(AND($M$20&lt;2,$O$20&gt;1),1,0)</f>
        <v>0</v>
      </c>
      <c r="C8" s="112">
        <f>IF(AND($M$19&lt;2,$O$19&gt;1),1,0)</f>
        <v>0</v>
      </c>
      <c r="D8" s="112">
        <f>IF(AND($M$18&lt;2,$O$18&gt;1),1,0)</f>
        <v>0</v>
      </c>
      <c r="E8" s="112">
        <f>IF(AND($M$17&lt;2,$O$17&gt;1),1,0)</f>
        <v>0</v>
      </c>
      <c r="V8" s="111"/>
    </row>
    <row r="9" spans="1:23">
      <c r="F9" s="106">
        <f>IF(AND($L$17&lt;2,$N$17&gt;1),1,0)</f>
        <v>0</v>
      </c>
      <c r="G9" s="106">
        <f>IF(AND($L$17&lt;3,$N$17&gt;2),1,0)</f>
        <v>0</v>
      </c>
      <c r="H9" s="106">
        <f>IF(AND($L$17&lt;4,$N$17&gt;3),1,0)</f>
        <v>0</v>
      </c>
      <c r="I9" s="106">
        <f>IF(AND($L$17&lt;5,$N$17&gt;4),1,0)</f>
        <v>0</v>
      </c>
      <c r="J9" s="106">
        <f>IF(AND($L$17&lt;6,$N$17&gt;5),1,0)</f>
        <v>0</v>
      </c>
      <c r="K9" s="106">
        <f>IF(AND($L$17&lt;7,$N$17&gt;6),1,0)</f>
        <v>0</v>
      </c>
      <c r="L9" s="106">
        <f>IF(AND($L$17&lt;8,$N$17&gt;7),1,0)</f>
        <v>0</v>
      </c>
      <c r="M9" s="106">
        <f>IF(AND($L$17&lt;9,$N$17&gt;8),1,0)</f>
        <v>0</v>
      </c>
      <c r="N9" s="106">
        <f>IF(AND($L$17&lt;10,$N$17&gt;9),1,0)</f>
        <v>0</v>
      </c>
      <c r="O9" s="106">
        <f>IF(AND($L$17&lt;11,$N$17&gt;10),1,0)</f>
        <v>0</v>
      </c>
      <c r="P9" s="106">
        <f>IF(AND($L$17&lt;12,$N$17&gt;11),1,0)</f>
        <v>0</v>
      </c>
      <c r="Q9" s="106">
        <f>IF(AND($L$17&lt;13,$N$17&gt;12),1,0)</f>
        <v>0</v>
      </c>
      <c r="R9" s="106">
        <f>IF(AND($L$17&lt;14,$N$17&gt;13),1,0)</f>
        <v>0</v>
      </c>
      <c r="S9" s="106">
        <f>IF(AND($L$17&lt;15,$N$17&gt;14),1,0)</f>
        <v>0</v>
      </c>
      <c r="T9" s="106">
        <f>IF(AND($L$17&lt;16,$N$17&gt;15),1,0)</f>
        <v>0</v>
      </c>
      <c r="U9" s="106">
        <f>IF(AND($L$17&lt;17,$N$17&gt;16),1,0)</f>
        <v>0</v>
      </c>
    </row>
    <row r="10" spans="1:23">
      <c r="F10" s="106">
        <f>IF(AND($L$18&lt;2,$N$18&gt;1),1,0)</f>
        <v>0</v>
      </c>
      <c r="G10" s="106">
        <f>IF(AND($L$18&lt;3,$N$18&gt;2),1,0)</f>
        <v>0</v>
      </c>
      <c r="H10" s="106">
        <f>IF(AND($L$18&lt;4,$N$18&gt;3),1,0)</f>
        <v>0</v>
      </c>
      <c r="I10" s="106">
        <f>IF(AND($L$18&lt;5,$N$18&gt;4),1,0)</f>
        <v>0</v>
      </c>
      <c r="J10" s="106">
        <f>IF(AND($L$18&lt;6,$N$18&gt;5),1,0)</f>
        <v>0</v>
      </c>
      <c r="K10" s="106">
        <f>IF(AND($L$18&lt;7,$N$18&gt;6),1,0)</f>
        <v>0</v>
      </c>
      <c r="L10" s="106">
        <f>IF(AND($L$18&lt;8,$N$18&gt;7),1,0)</f>
        <v>0</v>
      </c>
      <c r="M10" s="106">
        <f>IF(AND($L$18&lt;9,$N$18&gt;8),1,0)</f>
        <v>0</v>
      </c>
      <c r="N10" s="106">
        <f>IF(AND($L$18&lt;10,$N$18&gt;9),1,0)</f>
        <v>0</v>
      </c>
      <c r="O10" s="106">
        <f>IF(AND($L$18&lt;11,$N$18&gt;10),1,0)</f>
        <v>0</v>
      </c>
      <c r="P10" s="106">
        <f>IF(AND($L$18&lt;12,$N$18&gt;11),1,0)</f>
        <v>0</v>
      </c>
      <c r="Q10" s="106">
        <f>IF(AND($L$18&lt;13,$N$18&gt;12),1,0)</f>
        <v>0</v>
      </c>
      <c r="R10" s="106">
        <f>IF(AND($L$18&lt;14,$N$18&gt;13),1,0)</f>
        <v>0</v>
      </c>
      <c r="S10" s="106">
        <f>IF(AND($L$18&lt;15,$N$18&gt;14),1,0)</f>
        <v>0</v>
      </c>
      <c r="T10" s="106">
        <f>IF(AND($L$18&lt;16,$N$18&gt;15),1,0)</f>
        <v>0</v>
      </c>
      <c r="U10" s="106">
        <f>IF(AND($L$18&lt;17,$N$18&gt;16),1,0)</f>
        <v>0</v>
      </c>
    </row>
    <row r="11" spans="1:23">
      <c r="F11" s="106">
        <f>IF(AND($L$19&lt;2,$N$19&gt;1),1,0)</f>
        <v>0</v>
      </c>
      <c r="G11" s="106">
        <f>IF(AND($L$19&lt;3,$N$19&gt;2),1,0)</f>
        <v>0</v>
      </c>
      <c r="H11" s="106">
        <f>IF(AND($L$19&lt;4,$N$19&gt;3),1,0)</f>
        <v>0</v>
      </c>
      <c r="I11" s="106">
        <f>IF(AND($L$19&lt;5,$N$19&gt;4),1,0)</f>
        <v>0</v>
      </c>
      <c r="J11" s="106">
        <f>IF(AND($L$19&lt;6,$N$19&gt;5),1,0)</f>
        <v>0</v>
      </c>
      <c r="K11" s="106">
        <f>IF(AND($L$19&lt;7,$N$19&gt;6),1,0)</f>
        <v>0</v>
      </c>
      <c r="L11" s="106">
        <f>IF(AND($L$19&lt;8,$N$19&gt;7),1,0)</f>
        <v>0</v>
      </c>
      <c r="M11" s="106">
        <f>IF(AND($L$19&lt;9,$N$19&gt;8),1,0)</f>
        <v>0</v>
      </c>
      <c r="N11" s="106">
        <f>IF(AND($L$19&lt;10,$N$19&gt;9),1,0)</f>
        <v>0</v>
      </c>
      <c r="O11" s="106">
        <f>IF(AND($L$19&lt;11,$N$19&gt;10),1,0)</f>
        <v>0</v>
      </c>
      <c r="P11" s="106">
        <f>IF(AND($L$19&lt;12,$N$19&gt;11),1,0)</f>
        <v>0</v>
      </c>
      <c r="Q11" s="106">
        <f>IF(AND($L$19&lt;13,$N$19&gt;12),1,0)</f>
        <v>0</v>
      </c>
      <c r="R11" s="106">
        <f>IF(AND($L$19&lt;14,$N$19&gt;13),1,0)</f>
        <v>0</v>
      </c>
      <c r="S11" s="106">
        <f>IF(AND($L$19&lt;15,$N$19&gt;14),1,0)</f>
        <v>0</v>
      </c>
      <c r="T11" s="106">
        <f>IF(AND($L$19&lt;16,$N$19&gt;15),1,0)</f>
        <v>0</v>
      </c>
      <c r="U11" s="106">
        <f>IF(AND($L$19&lt;17,$N$19&gt;16),1,0)</f>
        <v>0</v>
      </c>
    </row>
    <row r="12" spans="1:23">
      <c r="F12" s="106">
        <f>IF(AND($L$20&lt;2,$N$20&gt;1),1,0)</f>
        <v>0</v>
      </c>
      <c r="G12" s="106">
        <f>IF(AND($L$20&lt;3,$N$20&gt;2),1,0)</f>
        <v>0</v>
      </c>
      <c r="H12" s="106">
        <f>IF(AND($L$20&lt;4,$N$20&gt;3),1,0)</f>
        <v>0</v>
      </c>
      <c r="I12" s="106">
        <f>IF(AND($L$20&lt;5,$N$20&gt;4),1,0)</f>
        <v>0</v>
      </c>
      <c r="J12" s="106">
        <f>IF(AND($L$20&lt;6,$N$20&gt;5),1,0)</f>
        <v>0</v>
      </c>
      <c r="K12" s="106">
        <f>IF(AND($L$20&lt;7,$N$20&gt;6),1,0)</f>
        <v>0</v>
      </c>
      <c r="L12" s="106">
        <f>IF(AND($L$20&lt;8,$N$20&gt;7),1,0)</f>
        <v>0</v>
      </c>
      <c r="M12" s="106">
        <f>IF(AND($L$20&lt;9,$N$20&gt;8),1,0)</f>
        <v>0</v>
      </c>
      <c r="N12" s="106">
        <f>IF(AND($L$20&lt;10,$N$20&gt;9),1,0)</f>
        <v>0</v>
      </c>
      <c r="O12" s="106">
        <f>IF(AND($L$20&lt;11,$N$20&gt;10),1,0)</f>
        <v>0</v>
      </c>
      <c r="P12" s="106">
        <f>IF(AND($L$20&lt;12,$N$20&gt;11),1,0)</f>
        <v>0</v>
      </c>
      <c r="Q12" s="106">
        <f>IF(AND($L$20&lt;13,$N$20&gt;12),1,0)</f>
        <v>0</v>
      </c>
      <c r="R12" s="106">
        <f>IF(AND($L$20&lt;14,$N$20&gt;13),1,0)</f>
        <v>0</v>
      </c>
      <c r="S12" s="106">
        <f>IF(AND($L$20&lt;15,$N$20&gt;14),1,0)</f>
        <v>0</v>
      </c>
      <c r="T12" s="106">
        <f>IF(AND($L$20&lt;16,$N$20&gt;15),1,0)</f>
        <v>0</v>
      </c>
      <c r="U12" s="106">
        <f>IF(AND($L$20&lt;17,$N$20&gt;16),1,0)</f>
        <v>0</v>
      </c>
    </row>
    <row r="13" spans="1:23">
      <c r="F13" s="106">
        <f>IF(AND($L$21&lt;2,$N$21&gt;1),1,0)</f>
        <v>0</v>
      </c>
      <c r="G13" s="106">
        <f>IF(AND($L$21&lt;3,$N$21&gt;2),1,0)</f>
        <v>0</v>
      </c>
      <c r="H13" s="106">
        <f>IF(AND($L$21&lt;4,$N$21&gt;3),1,0)</f>
        <v>0</v>
      </c>
      <c r="I13" s="106">
        <f>IF(AND($L$21&lt;5,$N$21&gt;4),1,0)</f>
        <v>0</v>
      </c>
      <c r="J13" s="106">
        <f>IF(AND($L$21&lt;6,$N$21&gt;5),1,0)</f>
        <v>0</v>
      </c>
      <c r="K13" s="106">
        <f>IF(AND($L$21&lt;7,$N$21&gt;6),1,0)</f>
        <v>0</v>
      </c>
      <c r="L13" s="106">
        <f>IF(AND($L$21&lt;8,$N$21&gt;7),1,0)</f>
        <v>0</v>
      </c>
      <c r="M13" s="106">
        <f>IF(AND($L$21&lt;9,$N$21&gt;8),1,0)</f>
        <v>0</v>
      </c>
      <c r="N13" s="106">
        <f>IF(AND($L$21&lt;10,$N$21&gt;9),1,0)</f>
        <v>0</v>
      </c>
      <c r="O13" s="106">
        <f>IF(AND($L$21&lt;11,$N$21&gt;10),1,0)</f>
        <v>0</v>
      </c>
      <c r="P13" s="106">
        <f>IF(AND($L$21&lt;12,$N$21&gt;11),1,0)</f>
        <v>0</v>
      </c>
      <c r="Q13" s="106">
        <f>IF(AND($L$21&lt;13,$N$21&gt;12),1,0)</f>
        <v>0</v>
      </c>
      <c r="R13" s="106">
        <f>IF(AND($L$21&lt;14,$N$21&gt;13),1,0)</f>
        <v>0</v>
      </c>
      <c r="S13" s="106">
        <f>IF(AND($L$21&lt;15,$N$21&gt;14),1,0)</f>
        <v>0</v>
      </c>
      <c r="T13" s="106">
        <f>IF(AND($L$21&lt;16,$N$21&gt;15),1,0)</f>
        <v>0</v>
      </c>
      <c r="U13" s="106">
        <f>IF(AND($L$21&lt;17,$N$21&gt;16),1,0)</f>
        <v>0</v>
      </c>
    </row>
    <row r="14" spans="1:23" ht="17.100000000000001" hidden="1" customHeight="1"/>
    <row r="15" spans="1:23" ht="18" hidden="1" customHeight="1"/>
    <row r="16" spans="1:23" ht="18" hidden="1" customHeight="1">
      <c r="F16" s="107" t="s">
        <v>65</v>
      </c>
      <c r="G16" s="107" t="s">
        <v>66</v>
      </c>
      <c r="H16" s="107" t="s">
        <v>67</v>
      </c>
      <c r="I16" s="107" t="s">
        <v>68</v>
      </c>
      <c r="J16" s="107" t="s">
        <v>69</v>
      </c>
      <c r="L16" s="107" t="s">
        <v>87</v>
      </c>
      <c r="M16" s="107" t="s">
        <v>88</v>
      </c>
      <c r="N16" s="107" t="s">
        <v>89</v>
      </c>
      <c r="O16" s="107" t="s">
        <v>90</v>
      </c>
    </row>
    <row r="17" spans="5:15" ht="18" hidden="1" customHeight="1">
      <c r="E17" s="110" t="s">
        <v>86</v>
      </c>
      <c r="F17" s="109" t="str">
        <f>IFERROR((【1】工事計画書!R58),"")</f>
        <v/>
      </c>
      <c r="G17" s="109">
        <f>IFERROR((【1】工事計画書!S58),"")</f>
        <v>0</v>
      </c>
      <c r="H17" s="109">
        <f>IFERROR((【1】工事計画書!T58),"")</f>
        <v>0</v>
      </c>
      <c r="I17" s="109">
        <f>IFERROR((【1】工事計画書!U58),"")</f>
        <v>0</v>
      </c>
      <c r="J17" s="109">
        <f>IFERROR((【1】工事計画書!V58),"")</f>
        <v>0</v>
      </c>
      <c r="K17" s="108" t="s">
        <v>160</v>
      </c>
      <c r="L17" s="107">
        <f t="shared" ref="L17:M21" si="0">IF(G17&lt;I17,G17,I17)</f>
        <v>0</v>
      </c>
      <c r="M17" s="107">
        <f t="shared" si="0"/>
        <v>0</v>
      </c>
      <c r="N17" s="107">
        <f t="shared" ref="N17:O21" si="1">IF(G17&lt;I17,I17,G17)</f>
        <v>0</v>
      </c>
      <c r="O17" s="107">
        <f t="shared" si="1"/>
        <v>0</v>
      </c>
    </row>
    <row r="18" spans="5:15" ht="18" hidden="1" customHeight="1">
      <c r="E18" s="110" t="s">
        <v>164</v>
      </c>
      <c r="F18" s="109">
        <f>IFERROR((【1】工事計画書!R59),"")</f>
        <v>0</v>
      </c>
      <c r="G18" s="109">
        <f>IFERROR((【1】工事計画書!S59),"")</f>
        <v>0</v>
      </c>
      <c r="H18" s="109">
        <f>IFERROR((【1】工事計画書!T59),"")</f>
        <v>0</v>
      </c>
      <c r="I18" s="109">
        <f>IFERROR((【1】工事計画書!U59),"")</f>
        <v>0</v>
      </c>
      <c r="J18" s="109">
        <f>IFERROR((【1】工事計画書!V59),"")</f>
        <v>0</v>
      </c>
      <c r="K18" s="108" t="s">
        <v>160</v>
      </c>
      <c r="L18" s="107">
        <f t="shared" si="0"/>
        <v>0</v>
      </c>
      <c r="M18" s="107">
        <f t="shared" si="0"/>
        <v>0</v>
      </c>
      <c r="N18" s="107">
        <f t="shared" si="1"/>
        <v>0</v>
      </c>
      <c r="O18" s="107">
        <f t="shared" si="1"/>
        <v>0</v>
      </c>
    </row>
    <row r="19" spans="5:15" ht="18" hidden="1" customHeight="1">
      <c r="E19" s="110" t="s">
        <v>163</v>
      </c>
      <c r="F19" s="109">
        <f>IFERROR((【1】工事計画書!R60),"")</f>
        <v>0</v>
      </c>
      <c r="G19" s="109">
        <f>IFERROR((【1】工事計画書!S60),"")</f>
        <v>0</v>
      </c>
      <c r="H19" s="109">
        <f>IFERROR((【1】工事計画書!T60),"")</f>
        <v>0</v>
      </c>
      <c r="I19" s="109">
        <f>IFERROR((【1】工事計画書!U60),"")</f>
        <v>0</v>
      </c>
      <c r="J19" s="109">
        <f>IFERROR((【1】工事計画書!V60),"")</f>
        <v>0</v>
      </c>
      <c r="K19" s="108" t="s">
        <v>160</v>
      </c>
      <c r="L19" s="107">
        <f t="shared" si="0"/>
        <v>0</v>
      </c>
      <c r="M19" s="107">
        <f t="shared" si="0"/>
        <v>0</v>
      </c>
      <c r="N19" s="107">
        <f t="shared" si="1"/>
        <v>0</v>
      </c>
      <c r="O19" s="107">
        <f t="shared" si="1"/>
        <v>0</v>
      </c>
    </row>
    <row r="20" spans="5:15" ht="18" hidden="1" customHeight="1">
      <c r="E20" s="110" t="s">
        <v>162</v>
      </c>
      <c r="F20" s="109">
        <f>IFERROR((【1】工事計画書!R61),"")</f>
        <v>0</v>
      </c>
      <c r="G20" s="109">
        <f>IFERROR((【1】工事計画書!S61),"")</f>
        <v>0</v>
      </c>
      <c r="H20" s="109">
        <f>IFERROR((【1】工事計画書!T61),"")</f>
        <v>0</v>
      </c>
      <c r="I20" s="109">
        <f>IFERROR((【1】工事計画書!U61),"")</f>
        <v>0</v>
      </c>
      <c r="J20" s="109">
        <f>IFERROR((【1】工事計画書!V61),"")</f>
        <v>0</v>
      </c>
      <c r="K20" s="108" t="s">
        <v>160</v>
      </c>
      <c r="L20" s="107">
        <f t="shared" si="0"/>
        <v>0</v>
      </c>
      <c r="M20" s="107">
        <f t="shared" si="0"/>
        <v>0</v>
      </c>
      <c r="N20" s="107">
        <f t="shared" si="1"/>
        <v>0</v>
      </c>
      <c r="O20" s="107">
        <f t="shared" si="1"/>
        <v>0</v>
      </c>
    </row>
    <row r="21" spans="5:15" ht="18" hidden="1" customHeight="1">
      <c r="E21" s="110" t="s">
        <v>161</v>
      </c>
      <c r="F21" s="109">
        <f>IFERROR((【1】工事計画書!R62),"")</f>
        <v>0</v>
      </c>
      <c r="G21" s="109">
        <f>IFERROR((【1】工事計画書!S62),"")</f>
        <v>0</v>
      </c>
      <c r="H21" s="109">
        <f>IFERROR((【1】工事計画書!T62),"")</f>
        <v>0</v>
      </c>
      <c r="I21" s="109">
        <f>IFERROR((【1】工事計画書!U62),"")</f>
        <v>0</v>
      </c>
      <c r="J21" s="109">
        <f>IFERROR((【1】工事計画書!V62),"")</f>
        <v>0</v>
      </c>
      <c r="K21" s="108" t="s">
        <v>160</v>
      </c>
      <c r="L21" s="107">
        <f t="shared" si="0"/>
        <v>0</v>
      </c>
      <c r="M21" s="107">
        <f t="shared" si="0"/>
        <v>0</v>
      </c>
      <c r="N21" s="107">
        <f t="shared" si="1"/>
        <v>0</v>
      </c>
      <c r="O21" s="107">
        <f t="shared" si="1"/>
        <v>0</v>
      </c>
    </row>
    <row r="22" spans="5:15" ht="18" hidden="1" customHeight="1"/>
    <row r="23" spans="5:15" ht="18" hidden="1" customHeight="1"/>
    <row r="24" spans="5:15" ht="18" hidden="1" customHeight="1"/>
  </sheetData>
  <sheetProtection sheet="1" objects="1" scenarios="1"/>
  <phoneticPr fontId="1"/>
  <conditionalFormatting sqref="F3">
    <cfRule type="expression" dxfId="2453" priority="24">
      <formula>AND(F13=1,A3=1)</formula>
    </cfRule>
    <cfRule type="expression" dxfId="2452" priority="450">
      <formula>AND(F9=1,E3=1)</formula>
    </cfRule>
    <cfRule type="expression" dxfId="2451" priority="336">
      <formula>AND(F10=1,D3=1)</formula>
    </cfRule>
    <cfRule type="expression" dxfId="2450" priority="232">
      <formula>AND(F11=1,C3=1)</formula>
    </cfRule>
    <cfRule type="expression" dxfId="2449" priority="128">
      <formula>AND(F12=1,B3=1)</formula>
    </cfRule>
  </conditionalFormatting>
  <conditionalFormatting sqref="F4">
    <cfRule type="expression" dxfId="2448" priority="40">
      <formula>AND(F13=1,A4=1)</formula>
    </cfRule>
    <cfRule type="expression" dxfId="2447" priority="248">
      <formula>AND(F11=1,C4=1)</formula>
    </cfRule>
    <cfRule type="expression" dxfId="2446" priority="362">
      <formula>AND(F10=1,D4=1)</formula>
    </cfRule>
    <cfRule type="expression" dxfId="2445" priority="456">
      <formula>AND(F9=1,E4=1)</formula>
    </cfRule>
    <cfRule type="expression" dxfId="2444" priority="144">
      <formula>AND(F12=1,B4=1)</formula>
    </cfRule>
  </conditionalFormatting>
  <conditionalFormatting sqref="F5">
    <cfRule type="expression" dxfId="2443" priority="264">
      <formula>AND(F11=1,C5=1)</formula>
    </cfRule>
    <cfRule type="expression" dxfId="2442" priority="160">
      <formula>AND(F12=1,B5=1)</formula>
    </cfRule>
    <cfRule type="expression" dxfId="2441" priority="472">
      <formula>AND($F$9=1,$E$5=1)</formula>
    </cfRule>
    <cfRule type="expression" dxfId="2440" priority="56">
      <formula>AND(F13=1,A5=1)</formula>
    </cfRule>
    <cfRule type="expression" dxfId="2439" priority="378">
      <formula>AND(F10=1,D5=1)</formula>
    </cfRule>
  </conditionalFormatting>
  <conditionalFormatting sqref="F6">
    <cfRule type="expression" dxfId="2438" priority="394">
      <formula>AND(F10=1,D6=1)</formula>
    </cfRule>
    <cfRule type="expression" dxfId="2437" priority="176">
      <formula>AND(F12=1,B6=1)</formula>
    </cfRule>
    <cfRule type="expression" dxfId="2436" priority="72">
      <formula>AND(F13=1,A6=1)</formula>
    </cfRule>
    <cfRule type="expression" dxfId="2435" priority="488">
      <formula>AND($F$9=1,$E$6=1)</formula>
    </cfRule>
    <cfRule type="expression" dxfId="2434" priority="280">
      <formula>AND(F11=1,C6=1)</formula>
    </cfRule>
  </conditionalFormatting>
  <conditionalFormatting sqref="F7">
    <cfRule type="expression" dxfId="2433" priority="88">
      <formula>AND(F13=1,A7=1)</formula>
    </cfRule>
    <cfRule type="expression" dxfId="2432" priority="192">
      <formula>AND(F12=1,B7=1)</formula>
    </cfRule>
    <cfRule type="expression" dxfId="2431" priority="296">
      <formula>AND(F11=1,C7=1)</formula>
    </cfRule>
    <cfRule type="expression" dxfId="2430" priority="504">
      <formula>AND($F$9=1,$E$7=1)</formula>
    </cfRule>
    <cfRule type="expression" dxfId="2429" priority="410">
      <formula>AND(F10=1,D7=1)</formula>
    </cfRule>
  </conditionalFormatting>
  <conditionalFormatting sqref="F8">
    <cfRule type="expression" dxfId="2428" priority="208">
      <formula>AND(F12=1,B8=1)</formula>
    </cfRule>
    <cfRule type="expression" dxfId="2427" priority="104">
      <formula>AND(F13=1,A8=1)</formula>
    </cfRule>
    <cfRule type="expression" dxfId="2426" priority="312">
      <formula>AND(F11=1,C8=1)</formula>
    </cfRule>
    <cfRule type="expression" dxfId="2425" priority="520">
      <formula>AND(F9=1,E8=1)</formula>
    </cfRule>
    <cfRule type="expression" dxfId="2424" priority="426">
      <formula>AND(F10=1,D8=1)</formula>
    </cfRule>
  </conditionalFormatting>
  <conditionalFormatting sqref="G3">
    <cfRule type="expression" dxfId="2423" priority="335">
      <formula>AND(G10=1,D3=1)</formula>
    </cfRule>
    <cfRule type="expression" dxfId="2422" priority="23">
      <formula>AND(G13=1,A3=1)</formula>
    </cfRule>
    <cfRule type="expression" dxfId="2421" priority="231">
      <formula>AND(G11=1,C3=1)</formula>
    </cfRule>
    <cfRule type="expression" dxfId="2420" priority="449">
      <formula>AND(G9=1,E3=1)</formula>
    </cfRule>
    <cfRule type="expression" dxfId="2419" priority="127">
      <formula>AND(G12=1,B3=1)</formula>
    </cfRule>
  </conditionalFormatting>
  <conditionalFormatting sqref="G4">
    <cfRule type="expression" dxfId="2418" priority="143">
      <formula>AND(G12=1,B4=1)</formula>
    </cfRule>
    <cfRule type="expression" dxfId="2417" priority="359">
      <formula>AND(G10=1,D4=1)</formula>
    </cfRule>
    <cfRule type="expression" dxfId="2416" priority="247">
      <formula>AND(G11=1,C4=1)</formula>
    </cfRule>
    <cfRule type="expression" dxfId="2415" priority="39">
      <formula>AND(G13=1,A4=1)</formula>
    </cfRule>
    <cfRule type="expression" dxfId="2414" priority="360">
      <formula>AND(G9=1,E4=1)</formula>
    </cfRule>
  </conditionalFormatting>
  <conditionalFormatting sqref="G5">
    <cfRule type="expression" dxfId="2413" priority="377">
      <formula>AND(G10=1,D5=1)</formula>
    </cfRule>
    <cfRule type="expression" dxfId="2412" priority="471">
      <formula>AND($G$9=1,$E$5=1)</formula>
    </cfRule>
    <cfRule type="expression" dxfId="2411" priority="263">
      <formula>AND(G11=1,C5=1)</formula>
    </cfRule>
    <cfRule type="expression" dxfId="2410" priority="55">
      <formula>AND(G13=1,A5=1)</formula>
    </cfRule>
    <cfRule type="expression" dxfId="2409" priority="159">
      <formula>AND(G12=1,B5=1)</formula>
    </cfRule>
  </conditionalFormatting>
  <conditionalFormatting sqref="G6">
    <cfRule type="expression" dxfId="2408" priority="279">
      <formula>AND(G11=1,C6=1)</formula>
    </cfRule>
    <cfRule type="expression" dxfId="2407" priority="71">
      <formula>AND(G13=1,A6=1)</formula>
    </cfRule>
    <cfRule type="expression" dxfId="2406" priority="487">
      <formula>AND($G$9=1,$E$6=1)</formula>
    </cfRule>
    <cfRule type="expression" dxfId="2405" priority="175">
      <formula>AND(G12=1,B6=1)</formula>
    </cfRule>
    <cfRule type="expression" dxfId="2404" priority="393">
      <formula>AND(G10=1,D6=1)</formula>
    </cfRule>
  </conditionalFormatting>
  <conditionalFormatting sqref="G7">
    <cfRule type="expression" dxfId="2403" priority="191">
      <formula>AND(G12=1,B7=1)</formula>
    </cfRule>
    <cfRule type="expression" dxfId="2402" priority="409">
      <formula>AND(G10=1,D7=1)</formula>
    </cfRule>
    <cfRule type="expression" dxfId="2401" priority="87">
      <formula>AND(G13=1,A7=1)</formula>
    </cfRule>
    <cfRule type="expression" dxfId="2400" priority="295">
      <formula>AND(G11=1,C7=1)</formula>
    </cfRule>
    <cfRule type="expression" dxfId="2399" priority="503">
      <formula>AND($G$9=1,$E$7=1)</formula>
    </cfRule>
  </conditionalFormatting>
  <conditionalFormatting sqref="G8">
    <cfRule type="expression" dxfId="2398" priority="519">
      <formula>AND(G9=1,E8=1)</formula>
    </cfRule>
    <cfRule type="expression" dxfId="2397" priority="311">
      <formula>AND(G11=1,C8=1)</formula>
    </cfRule>
    <cfRule type="expression" dxfId="2396" priority="425">
      <formula>AND(G10=1,D8=1)</formula>
    </cfRule>
    <cfRule type="expression" dxfId="2395" priority="103">
      <formula>AND(G13=1,A8=1)</formula>
    </cfRule>
    <cfRule type="expression" dxfId="2394" priority="207">
      <formula>AND(G12=1,B8=1)</formula>
    </cfRule>
  </conditionalFormatting>
  <conditionalFormatting sqref="G27">
    <cfRule type="containsText" dxfId="2393" priority="521" operator="containsText" text="A">
      <formula>NOT(ISERROR(SEARCH("A",G27)))</formula>
    </cfRule>
  </conditionalFormatting>
  <conditionalFormatting sqref="H3">
    <cfRule type="expression" dxfId="2392" priority="22">
      <formula>AND(H13=1,A3=1)</formula>
    </cfRule>
    <cfRule type="expression" dxfId="2391" priority="230">
      <formula>AND(H11=1,C3=1)</formula>
    </cfRule>
    <cfRule type="expression" dxfId="2390" priority="126">
      <formula>AND(H12=1,B3=1)</formula>
    </cfRule>
    <cfRule type="expression" dxfId="2389" priority="448">
      <formula>AND(H9=1,E3=1)</formula>
    </cfRule>
    <cfRule type="expression" dxfId="2388" priority="334">
      <formula>AND(H10=1,D3=1)</formula>
    </cfRule>
  </conditionalFormatting>
  <conditionalFormatting sqref="H4">
    <cfRule type="expression" dxfId="2387" priority="246">
      <formula>AND(H11=1,C4=1)</formula>
    </cfRule>
    <cfRule type="expression" dxfId="2386" priority="38">
      <formula>AND(H13=1,A4=1)</formula>
    </cfRule>
    <cfRule type="expression" dxfId="2385" priority="361">
      <formula>AND(H10=1,D4=1)</formula>
    </cfRule>
    <cfRule type="expression" dxfId="2384" priority="455">
      <formula>AND(H9=1,E4=1)</formula>
    </cfRule>
    <cfRule type="expression" dxfId="2383" priority="142">
      <formula>AND(H12=1,B4=1)</formula>
    </cfRule>
  </conditionalFormatting>
  <conditionalFormatting sqref="H5">
    <cfRule type="expression" dxfId="2382" priority="54">
      <formula>AND(H13=1,A5=1)</formula>
    </cfRule>
    <cfRule type="expression" dxfId="2381" priority="376">
      <formula>AND(H10=1,D5=1)</formula>
    </cfRule>
    <cfRule type="expression" dxfId="2380" priority="262">
      <formula>AND(H11=1,C5=1)</formula>
    </cfRule>
    <cfRule type="expression" dxfId="2379" priority="158">
      <formula>AND(H12=1,B5=1)</formula>
    </cfRule>
    <cfRule type="expression" dxfId="2378" priority="470">
      <formula>AND($H$9=1,$E$5=1)</formula>
    </cfRule>
  </conditionalFormatting>
  <conditionalFormatting sqref="H6">
    <cfRule type="expression" dxfId="2377" priority="70">
      <formula>AND(H13=1,A6=1)</formula>
    </cfRule>
    <cfRule type="expression" dxfId="2376" priority="392">
      <formula>AND(H10=1,D6=1)</formula>
    </cfRule>
    <cfRule type="expression" dxfId="2375" priority="174">
      <formula>AND(H12=1,B6=1)</formula>
    </cfRule>
    <cfRule type="expression" dxfId="2374" priority="486">
      <formula>AND($H$9=1,$E$6=1)</formula>
    </cfRule>
    <cfRule type="expression" dxfId="2373" priority="278">
      <formula>AND(H11=1,C6=1)</formula>
    </cfRule>
  </conditionalFormatting>
  <conditionalFormatting sqref="H7">
    <cfRule type="expression" dxfId="2372" priority="408">
      <formula>AND(H10=1,D7=1)</formula>
    </cfRule>
    <cfRule type="expression" dxfId="2371" priority="86">
      <formula>AND(H13=1,A7=1)</formula>
    </cfRule>
    <cfRule type="expression" dxfId="2370" priority="294">
      <formula>AND(H11=1,C7=1)</formula>
    </cfRule>
    <cfRule type="expression" dxfId="2369" priority="190">
      <formula>AND(H12=1,B7=1)</formula>
    </cfRule>
    <cfRule type="expression" dxfId="2368" priority="502">
      <formula>AND($H$9=1,$E$7=1)</formula>
    </cfRule>
  </conditionalFormatting>
  <conditionalFormatting sqref="H8">
    <cfRule type="expression" dxfId="2367" priority="102">
      <formula>AND(H13=1,A8=1)</formula>
    </cfRule>
    <cfRule type="expression" dxfId="2366" priority="206">
      <formula>AND(H12=1,B8=1)</formula>
    </cfRule>
    <cfRule type="expression" dxfId="2365" priority="310">
      <formula>AND(H11=1,C8=1)</formula>
    </cfRule>
    <cfRule type="expression" dxfId="2364" priority="424">
      <formula>AND(H10=1,D8=1)</formula>
    </cfRule>
    <cfRule type="expression" dxfId="2363" priority="518">
      <formula>AND(H9=1,E8=1)</formula>
    </cfRule>
  </conditionalFormatting>
  <conditionalFormatting sqref="I3">
    <cfRule type="expression" dxfId="2362" priority="229">
      <formula>AND(I11=1,C3=1)</formula>
    </cfRule>
    <cfRule type="expression" dxfId="2361" priority="447">
      <formula>AND(I9=1,E3=1)</formula>
    </cfRule>
    <cfRule type="expression" dxfId="2360" priority="333">
      <formula>AND(I10=1,D3=1)</formula>
    </cfRule>
    <cfRule type="expression" dxfId="2359" priority="21">
      <formula>AND(I13=1,A3=1)</formula>
    </cfRule>
    <cfRule type="expression" dxfId="2358" priority="125">
      <formula>AND(I12=1,B3=1)</formula>
    </cfRule>
  </conditionalFormatting>
  <conditionalFormatting sqref="I4">
    <cfRule type="expression" dxfId="2357" priority="358">
      <formula>AND(I9=1,E4=1)</formula>
    </cfRule>
    <cfRule type="expression" dxfId="2356" priority="141">
      <formula>AND(I12=1,B4=1)</formula>
    </cfRule>
    <cfRule type="expression" dxfId="2355" priority="245">
      <formula>AND(I11=1,C4=1)</formula>
    </cfRule>
    <cfRule type="expression" dxfId="2354" priority="357">
      <formula>AND(I10=1,D4=1)</formula>
    </cfRule>
    <cfRule type="expression" dxfId="2353" priority="37">
      <formula>AND(I13=1,A4=1)</formula>
    </cfRule>
  </conditionalFormatting>
  <conditionalFormatting sqref="I5">
    <cfRule type="expression" dxfId="2352" priority="469">
      <formula>AND(I9=1,E5=1)</formula>
    </cfRule>
    <cfRule type="expression" dxfId="2351" priority="375">
      <formula>AND(I10=1,D5=1)</formula>
    </cfRule>
    <cfRule type="expression" dxfId="2350" priority="157">
      <formula>AND(I12=1,B5=1)</formula>
    </cfRule>
    <cfRule type="expression" dxfId="2349" priority="53">
      <formula>AND(I13=1,A5=1)</formula>
    </cfRule>
    <cfRule type="expression" dxfId="2348" priority="261">
      <formula>AND(I11=1,C5=1)</formula>
    </cfRule>
  </conditionalFormatting>
  <conditionalFormatting sqref="I6">
    <cfRule type="expression" dxfId="2347" priority="69">
      <formula>AND(I13=1,A6=1)</formula>
    </cfRule>
    <cfRule type="expression" dxfId="2346" priority="173">
      <formula>AND(I12=1,B6=1)</formula>
    </cfRule>
    <cfRule type="expression" dxfId="2345" priority="391">
      <formula>AND(I10=1,D6=1)</formula>
    </cfRule>
    <cfRule type="expression" dxfId="2344" priority="485">
      <formula>AND($I$9=1,$E$6=1)</formula>
    </cfRule>
    <cfRule type="expression" dxfId="2343" priority="277">
      <formula>AND(I11=1,C6=1)</formula>
    </cfRule>
  </conditionalFormatting>
  <conditionalFormatting sqref="I7">
    <cfRule type="expression" dxfId="2342" priority="189">
      <formula>AND(I12=1,B7=1)</formula>
    </cfRule>
    <cfRule type="expression" dxfId="2341" priority="293">
      <formula>AND(I11=1,C7=1)</formula>
    </cfRule>
    <cfRule type="expression" dxfId="2340" priority="407">
      <formula>AND(I10=1,D7=1)</formula>
    </cfRule>
    <cfRule type="expression" dxfId="2339" priority="85">
      <formula>AND(I13=1,A7=1)</formula>
    </cfRule>
    <cfRule type="expression" dxfId="2338" priority="501">
      <formula>AND($I$9=1,$E$7=1)</formula>
    </cfRule>
  </conditionalFormatting>
  <conditionalFormatting sqref="I8">
    <cfRule type="expression" dxfId="2337" priority="423">
      <formula>AND(I10=1,D8=1)</formula>
    </cfRule>
    <cfRule type="expression" dxfId="2336" priority="205">
      <formula>AND(I12=1,B8=1)</formula>
    </cfRule>
    <cfRule type="expression" dxfId="2335" priority="309">
      <formula>AND(I11=1,C8=1)</formula>
    </cfRule>
    <cfRule type="expression" dxfId="2334" priority="101">
      <formula>AND(I13=1,A8=1)</formula>
    </cfRule>
    <cfRule type="expression" dxfId="2333" priority="516">
      <formula>AND(I9=1,E8=1)</formula>
    </cfRule>
  </conditionalFormatting>
  <conditionalFormatting sqref="J3">
    <cfRule type="expression" dxfId="2332" priority="228">
      <formula>AND(J11=1,C3=1)</formula>
    </cfRule>
    <cfRule type="expression" dxfId="2331" priority="332">
      <formula>AND(J10=1,D3=1)</formula>
    </cfRule>
    <cfRule type="expression" dxfId="2330" priority="124">
      <formula>AND(J12=1,B3=1)</formula>
    </cfRule>
    <cfRule type="expression" dxfId="2329" priority="20">
      <formula>AND(J13=1,A3=1)</formula>
    </cfRule>
    <cfRule type="expression" dxfId="2328" priority="446">
      <formula>AND(J9=1,E3=1)</formula>
    </cfRule>
  </conditionalFormatting>
  <conditionalFormatting sqref="J4">
    <cfRule type="expression" dxfId="2327" priority="36">
      <formula>AND(J13=1,A4=1)</formula>
    </cfRule>
    <cfRule type="expression" dxfId="2326" priority="140">
      <formula>AND(J12=1,B4=1)</formula>
    </cfRule>
    <cfRule type="expression" dxfId="2325" priority="355">
      <formula>AND(J10=1,D4=1)</formula>
    </cfRule>
    <cfRule type="expression" dxfId="2324" priority="244">
      <formula>AND(J11=1,C4=1)</formula>
    </cfRule>
    <cfRule type="expression" dxfId="2323" priority="356">
      <formula>AND(J9=1,E4=1)</formula>
    </cfRule>
  </conditionalFormatting>
  <conditionalFormatting sqref="J5">
    <cfRule type="expression" dxfId="2322" priority="374">
      <formula>AND(J10=1,D5=1)</formula>
    </cfRule>
    <cfRule type="expression" dxfId="2321" priority="52">
      <formula>AND(J13=1,A5=1)</formula>
    </cfRule>
    <cfRule type="expression" dxfId="2320" priority="260">
      <formula>AND(J11=1,C5=1)</formula>
    </cfRule>
    <cfRule type="expression" dxfId="2319" priority="468">
      <formula>AND(J9=1,E5=1)</formula>
    </cfRule>
    <cfRule type="expression" dxfId="2318" priority="156">
      <formula>AND(J12=1,B5=1)</formula>
    </cfRule>
  </conditionalFormatting>
  <conditionalFormatting sqref="J6">
    <cfRule type="expression" dxfId="2317" priority="390">
      <formula>AND(J10=1,D6=1)</formula>
    </cfRule>
    <cfRule type="expression" dxfId="2316" priority="276">
      <formula>AND(J11=1,C6=1)</formula>
    </cfRule>
    <cfRule type="expression" dxfId="2315" priority="484">
      <formula>AND($J$9=1,$E$6=1)</formula>
    </cfRule>
    <cfRule type="expression" dxfId="2314" priority="172">
      <formula>AND(J12=1,B6=1)</formula>
    </cfRule>
    <cfRule type="expression" dxfId="2313" priority="68">
      <formula>AND(J13=1,A6=1)</formula>
    </cfRule>
  </conditionalFormatting>
  <conditionalFormatting sqref="J7">
    <cfRule type="expression" dxfId="2312" priority="406">
      <formula>AND(J10=1,D7=1)</formula>
    </cfRule>
    <cfRule type="expression" dxfId="2311" priority="292">
      <formula>AND(J11=1,C7=1)</formula>
    </cfRule>
    <cfRule type="expression" dxfId="2310" priority="500">
      <formula>AND($J$9=1,$E$7=1)</formula>
    </cfRule>
    <cfRule type="expression" dxfId="2309" priority="188">
      <formula>AND(J12=1,B7=1)</formula>
    </cfRule>
    <cfRule type="expression" dxfId="2308" priority="84">
      <formula>AND(J13=1,A7=1)</formula>
    </cfRule>
  </conditionalFormatting>
  <conditionalFormatting sqref="J8">
    <cfRule type="expression" dxfId="2307" priority="422">
      <formula>AND(J10=1,D8=1)</formula>
    </cfRule>
    <cfRule type="expression" dxfId="2306" priority="308">
      <formula>AND(J11=1,C8=1)</formula>
    </cfRule>
    <cfRule type="expression" dxfId="2305" priority="517">
      <formula>AND(J9=1,E8=1)</formula>
    </cfRule>
    <cfRule type="expression" dxfId="2304" priority="204">
      <formula>AND(J12=1,B8=1)</formula>
    </cfRule>
    <cfRule type="expression" dxfId="2303" priority="100">
      <formula>AND(J13=1,A8=1)</formula>
    </cfRule>
  </conditionalFormatting>
  <conditionalFormatting sqref="K3">
    <cfRule type="expression" dxfId="2302" priority="19">
      <formula>AND(K13=1,A3=1)</formula>
    </cfRule>
    <cfRule type="expression" dxfId="2301" priority="445">
      <formula>AND(K9=1,E3=1)</formula>
    </cfRule>
    <cfRule type="expression" dxfId="2300" priority="227">
      <formula>AND(K11=1,C3=1)</formula>
    </cfRule>
    <cfRule type="expression" dxfId="2299" priority="331">
      <formula>AND(K10=1,D3=1)</formula>
    </cfRule>
    <cfRule type="expression" dxfId="2298" priority="123">
      <formula>AND(K12=1,B3=1)</formula>
    </cfRule>
  </conditionalFormatting>
  <conditionalFormatting sqref="K4">
    <cfRule type="expression" dxfId="2297" priority="35">
      <formula>AND(K13=1,A4=1)</formula>
    </cfRule>
    <cfRule type="expression" dxfId="2296" priority="354">
      <formula>AND(K9=1,E4=1)</formula>
    </cfRule>
    <cfRule type="expression" dxfId="2295" priority="353">
      <formula>AND(K10=1,D4=1)</formula>
    </cfRule>
    <cfRule type="expression" dxfId="2294" priority="139">
      <formula>AND(K12=1,B4=1)</formula>
    </cfRule>
    <cfRule type="expression" dxfId="2293" priority="243">
      <formula>AND(K11=1,C4=1)</formula>
    </cfRule>
  </conditionalFormatting>
  <conditionalFormatting sqref="K5">
    <cfRule type="expression" dxfId="2292" priority="259">
      <formula>AND(K11=1,C5=1)</formula>
    </cfRule>
    <cfRule type="expression" dxfId="2291" priority="51">
      <formula>AND(K13=1,A5=1)</formula>
    </cfRule>
    <cfRule type="expression" dxfId="2290" priority="155">
      <formula>AND(K12=1,B5=1)</formula>
    </cfRule>
    <cfRule type="expression" dxfId="2289" priority="467">
      <formula>AND(K9=1,E5=1)</formula>
    </cfRule>
    <cfRule type="expression" dxfId="2288" priority="373">
      <formula>AND(K10=1,D5=1)</formula>
    </cfRule>
  </conditionalFormatting>
  <conditionalFormatting sqref="K6">
    <cfRule type="expression" dxfId="2287" priority="389">
      <formula>AND(K10=1,D6=1)</formula>
    </cfRule>
    <cfRule type="expression" dxfId="2286" priority="483">
      <formula>AND($K$9=1,$E$6=1)</formula>
    </cfRule>
    <cfRule type="expression" dxfId="2285" priority="67">
      <formula>AND(K13=1,A6=1)</formula>
    </cfRule>
    <cfRule type="expression" dxfId="2284" priority="275">
      <formula>AND(K11=1,C6=1)</formula>
    </cfRule>
    <cfRule type="expression" dxfId="2283" priority="171">
      <formula>AND(K12=1,B6=1)</formula>
    </cfRule>
  </conditionalFormatting>
  <conditionalFormatting sqref="K7">
    <cfRule type="expression" dxfId="2282" priority="187">
      <formula>AND(K12=1,B7=1)</formula>
    </cfRule>
    <cfRule type="expression" dxfId="2281" priority="499">
      <formula>AND($K$9=1,$E$7=1)</formula>
    </cfRule>
    <cfRule type="expression" dxfId="2280" priority="83">
      <formula>AND(K13=1,A7=1)</formula>
    </cfRule>
    <cfRule type="expression" dxfId="2279" priority="405">
      <formula>AND(K10=1,D7=1)</formula>
    </cfRule>
    <cfRule type="expression" dxfId="2278" priority="291">
      <formula>AND(K11=1,C7=1)</formula>
    </cfRule>
  </conditionalFormatting>
  <conditionalFormatting sqref="K8">
    <cfRule type="expression" dxfId="2277" priority="203">
      <formula>AND(K12=1,B8=1)</formula>
    </cfRule>
    <cfRule type="expression" dxfId="2276" priority="421">
      <formula>AND(K10=1,D8=1)</formula>
    </cfRule>
    <cfRule type="expression" dxfId="2275" priority="307">
      <formula>AND(K11=1,C8=1)</formula>
    </cfRule>
    <cfRule type="expression" dxfId="2274" priority="99">
      <formula>AND(K13=1,A8=1)</formula>
    </cfRule>
    <cfRule type="expression" dxfId="2273" priority="515">
      <formula>AND(K9=1,E8=1)</formula>
    </cfRule>
  </conditionalFormatting>
  <conditionalFormatting sqref="L3">
    <cfRule type="expression" dxfId="2272" priority="330">
      <formula>AND(L10=1,D3=1)</formula>
    </cfRule>
    <cfRule type="expression" dxfId="2271" priority="444">
      <formula>AND(L9=1,E3=1)</formula>
    </cfRule>
    <cfRule type="expression" dxfId="2270" priority="18">
      <formula>AND(L13=1,A3=1)</formula>
    </cfRule>
    <cfRule type="expression" dxfId="2269" priority="226">
      <formula>AND(L11=1,C3=1)</formula>
    </cfRule>
    <cfRule type="expression" dxfId="2268" priority="122">
      <formula>AND(L12=1,B3=1)</formula>
    </cfRule>
  </conditionalFormatting>
  <conditionalFormatting sqref="L4">
    <cfRule type="expression" dxfId="2267" priority="242">
      <formula>AND(L11=1,C4=1)</formula>
    </cfRule>
    <cfRule type="expression" dxfId="2266" priority="351">
      <formula>AND(L10=1,D4=1)</formula>
    </cfRule>
    <cfRule type="expression" dxfId="2265" priority="352">
      <formula>AND(L9=1,E4=1)</formula>
    </cfRule>
    <cfRule type="expression" dxfId="2264" priority="138">
      <formula>AND(L12=1,B4=1)</formula>
    </cfRule>
    <cfRule type="expression" dxfId="2263" priority="34">
      <formula>AND(L13=1,A4=1)</formula>
    </cfRule>
  </conditionalFormatting>
  <conditionalFormatting sqref="L5">
    <cfRule type="expression" dxfId="2262" priority="50">
      <formula>AND(L13=1,A5=1)</formula>
    </cfRule>
    <cfRule type="expression" dxfId="2261" priority="154">
      <formula>AND(L12=1,B5=1)</formula>
    </cfRule>
    <cfRule type="expression" dxfId="2260" priority="258">
      <formula>AND(L11=1,C5=1)</formula>
    </cfRule>
    <cfRule type="expression" dxfId="2259" priority="372">
      <formula>AND(L10=1,D5=1)</formula>
    </cfRule>
    <cfRule type="expression" dxfId="2258" priority="466">
      <formula>AND(L9=1,E5=1)</formula>
    </cfRule>
  </conditionalFormatting>
  <conditionalFormatting sqref="L6">
    <cfRule type="expression" dxfId="2257" priority="66">
      <formula>AND(L13=1,A6=1)</formula>
    </cfRule>
    <cfRule type="expression" dxfId="2256" priority="482">
      <formula>AND($L$9=1,$E$6=1)</formula>
    </cfRule>
    <cfRule type="expression" dxfId="2255" priority="274">
      <formula>AND(L11=1,C6=1)</formula>
    </cfRule>
    <cfRule type="expression" dxfId="2254" priority="170">
      <formula>AND(L12=1,B6=1)</formula>
    </cfRule>
    <cfRule type="expression" dxfId="2253" priority="388">
      <formula>AND(L10=1,D6=1)</formula>
    </cfRule>
  </conditionalFormatting>
  <conditionalFormatting sqref="L7">
    <cfRule type="expression" dxfId="2252" priority="290">
      <formula>AND(L11=1,C7=1)</formula>
    </cfRule>
    <cfRule type="expression" dxfId="2251" priority="186">
      <formula>AND(L12=1,B7=1)</formula>
    </cfRule>
    <cfRule type="expression" dxfId="2250" priority="82">
      <formula>AND(L13=1,A7=1)</formula>
    </cfRule>
    <cfRule type="expression" dxfId="2249" priority="498">
      <formula>AND($L$9=1,$E$7=1)</formula>
    </cfRule>
    <cfRule type="expression" dxfId="2248" priority="404">
      <formula>AND(L10=1,D7=1)</formula>
    </cfRule>
  </conditionalFormatting>
  <conditionalFormatting sqref="L8">
    <cfRule type="expression" dxfId="2247" priority="202">
      <formula>AND(L12=1,B8=1)</formula>
    </cfRule>
    <cfRule type="expression" dxfId="2246" priority="514">
      <formula>AND(L9=1,E8=1)</formula>
    </cfRule>
    <cfRule type="expression" dxfId="2245" priority="420">
      <formula>AND(L10=1,D8=1)</formula>
    </cfRule>
    <cfRule type="expression" dxfId="2244" priority="98">
      <formula>AND(L13=1,A8=1)</formula>
    </cfRule>
    <cfRule type="expression" dxfId="2243" priority="306">
      <formula>AND(L11=1,C8=1)</formula>
    </cfRule>
  </conditionalFormatting>
  <conditionalFormatting sqref="M3">
    <cfRule type="expression" dxfId="2242" priority="225">
      <formula>AND(M11=1,C3=1)</formula>
    </cfRule>
    <cfRule type="expression" dxfId="2241" priority="443">
      <formula>AND(M9=1,E3=1)</formula>
    </cfRule>
    <cfRule type="expression" dxfId="2240" priority="121">
      <formula>AND(M12=1,B3=1)</formula>
    </cfRule>
    <cfRule type="expression" dxfId="2239" priority="17">
      <formula>AND(M13=1,A3=1)</formula>
    </cfRule>
    <cfRule type="expression" dxfId="2238" priority="329">
      <formula>AND(M10=1,D3=1)</formula>
    </cfRule>
  </conditionalFormatting>
  <conditionalFormatting sqref="M4">
    <cfRule type="expression" dxfId="2237" priority="350">
      <formula>AND(M9=1,E4=1)</formula>
    </cfRule>
    <cfRule type="expression" dxfId="2236" priority="137">
      <formula>AND(M12=1,B4=1)</formula>
    </cfRule>
    <cfRule type="expression" dxfId="2235" priority="33">
      <formula>AND(M13=1,A4=1)</formula>
    </cfRule>
    <cfRule type="expression" dxfId="2234" priority="241">
      <formula>AND(M11=1,C4=1)</formula>
    </cfRule>
    <cfRule type="expression" dxfId="2233" priority="349">
      <formula>AND(M10=1,D4=1)</formula>
    </cfRule>
  </conditionalFormatting>
  <conditionalFormatting sqref="M5">
    <cfRule type="expression" dxfId="2232" priority="371">
      <formula>AND(M10=1,D5=1)</formula>
    </cfRule>
    <cfRule type="expression" dxfId="2231" priority="465">
      <formula>AND(M9=1,E5=1)</formula>
    </cfRule>
    <cfRule type="expression" dxfId="2230" priority="49">
      <formula>AND(M13=1,A5=1)</formula>
    </cfRule>
    <cfRule type="expression" dxfId="2229" priority="257">
      <formula>AND(M11=1,C5=1)</formula>
    </cfRule>
    <cfRule type="expression" dxfId="2228" priority="153">
      <formula>AND(M12=1,B5=1)</formula>
    </cfRule>
  </conditionalFormatting>
  <conditionalFormatting sqref="M6">
    <cfRule type="expression" dxfId="2227" priority="387">
      <formula>AND(M10=1,D6=1)</formula>
    </cfRule>
    <cfRule type="expression" dxfId="2226" priority="273">
      <formula>AND(M11=1,C6=1)</formula>
    </cfRule>
    <cfRule type="expression" dxfId="2225" priority="65">
      <formula>AND(M13=1,A6=1)</formula>
    </cfRule>
    <cfRule type="expression" dxfId="2224" priority="481">
      <formula>AND($M$9=1,$E$6=1)</formula>
    </cfRule>
    <cfRule type="expression" dxfId="2223" priority="169">
      <formula>AND(M12=1,B6=1)</formula>
    </cfRule>
  </conditionalFormatting>
  <conditionalFormatting sqref="M7">
    <cfRule type="expression" dxfId="2222" priority="185">
      <formula>AND(M12=1,B7=1)</formula>
    </cfRule>
    <cfRule type="expression" dxfId="2221" priority="81">
      <formula>AND(M13=1,A7=1)</formula>
    </cfRule>
    <cfRule type="expression" dxfId="2220" priority="289">
      <formula>AND(M11=1,C7=1)</formula>
    </cfRule>
    <cfRule type="expression" dxfId="2219" priority="403">
      <formula>AND(M10=1,D7=1)</formula>
    </cfRule>
    <cfRule type="expression" dxfId="2218" priority="497">
      <formula>AND($M$9=1,$E$7=1)</formula>
    </cfRule>
  </conditionalFormatting>
  <conditionalFormatting sqref="M8">
    <cfRule type="expression" dxfId="2217" priority="201">
      <formula>AND(M12=1,B8=1)</formula>
    </cfRule>
    <cfRule type="expression" dxfId="2216" priority="513">
      <formula>AND($M$9=1,$E$8=1)</formula>
    </cfRule>
    <cfRule type="expression" dxfId="2215" priority="305">
      <formula>AND(M11=1,C8=1)</formula>
    </cfRule>
    <cfRule type="expression" dxfId="2214" priority="97">
      <formula>AND(M13=1,A8=1)</formula>
    </cfRule>
    <cfRule type="expression" dxfId="2213" priority="419">
      <formula>AND(M10=1,D8=1)</formula>
    </cfRule>
  </conditionalFormatting>
  <conditionalFormatting sqref="N2">
    <cfRule type="expression" dxfId="2212" priority="320">
      <formula>AND(N10=1,D2=1)</formula>
    </cfRule>
    <cfRule type="expression" dxfId="2211" priority="8">
      <formula>AND(N13=1,A2=1)</formula>
    </cfRule>
    <cfRule type="expression" dxfId="2210" priority="216">
      <formula>AND(N11=1,C2=1)</formula>
    </cfRule>
    <cfRule type="expression" dxfId="2209" priority="434">
      <formula>AND(N9=1,E2=1)</formula>
    </cfRule>
    <cfRule type="expression" dxfId="2208" priority="112">
      <formula>AND(N12=1,B2=1)</formula>
    </cfRule>
  </conditionalFormatting>
  <conditionalFormatting sqref="N3">
    <cfRule type="expression" dxfId="2207" priority="442">
      <formula>AND(N9=1,E3=1)</formula>
    </cfRule>
    <cfRule type="expression" dxfId="2206" priority="328">
      <formula>AND(N10=1,D3=1)</formula>
    </cfRule>
    <cfRule type="expression" dxfId="2205" priority="224">
      <formula>AND(N11=1,C3=1)</formula>
    </cfRule>
    <cfRule type="expression" dxfId="2204" priority="120">
      <formula>AND(N12=1,B3=1)</formula>
    </cfRule>
    <cfRule type="expression" dxfId="2203" priority="16">
      <formula>AND(N13=1,A3=1)</formula>
    </cfRule>
  </conditionalFormatting>
  <conditionalFormatting sqref="N4">
    <cfRule type="expression" dxfId="2202" priority="136">
      <formula>AND(N12=1,B4=1)</formula>
    </cfRule>
    <cfRule type="expression" dxfId="2201" priority="347">
      <formula>AND(N10=1,D4=1)</formula>
    </cfRule>
    <cfRule type="expression" dxfId="2200" priority="32">
      <formula>AND(N13=1,A4=1)</formula>
    </cfRule>
    <cfRule type="expression" dxfId="2199" priority="348">
      <formula>AND(N9=1,E4=1)</formula>
    </cfRule>
    <cfRule type="expression" dxfId="2198" priority="240">
      <formula>AND(N11=1,C4=1)</formula>
    </cfRule>
  </conditionalFormatting>
  <conditionalFormatting sqref="N5">
    <cfRule type="expression" dxfId="2197" priority="48">
      <formula>AND(N13=1,A5=1)</formula>
    </cfRule>
    <cfRule type="expression" dxfId="2196" priority="256">
      <formula>AND(N11=1,C5=1)</formula>
    </cfRule>
    <cfRule type="expression" dxfId="2195" priority="370">
      <formula>AND(N10=1,D5=1)</formula>
    </cfRule>
    <cfRule type="expression" dxfId="2194" priority="464">
      <formula>AND(N9=1,E5=1)</formula>
    </cfRule>
    <cfRule type="expression" dxfId="2193" priority="152">
      <formula>AND(N12=1,B5=1)</formula>
    </cfRule>
  </conditionalFormatting>
  <conditionalFormatting sqref="N6">
    <cfRule type="expression" dxfId="2192" priority="480">
      <formula>AND($N$9=1,$E$6=1)</formula>
    </cfRule>
    <cfRule type="expression" dxfId="2191" priority="64">
      <formula>AND(N13=1,A6=1)</formula>
    </cfRule>
    <cfRule type="expression" dxfId="2190" priority="386">
      <formula>AND(N10=1,D6=1)</formula>
    </cfRule>
    <cfRule type="expression" dxfId="2189" priority="168">
      <formula>AND(N12=1,B6=1)</formula>
    </cfRule>
    <cfRule type="expression" dxfId="2188" priority="272">
      <formula>AND(N11=1,C6=1)</formula>
    </cfRule>
  </conditionalFormatting>
  <conditionalFormatting sqref="N7">
    <cfRule type="expression" dxfId="2187" priority="80">
      <formula>AND(N13=1,A7=1)</formula>
    </cfRule>
    <cfRule type="expression" dxfId="2186" priority="288">
      <formula>AND(N11=1,C7=1)</formula>
    </cfRule>
    <cfRule type="expression" dxfId="2185" priority="402">
      <formula>AND(N10=1,D7=1)</formula>
    </cfRule>
    <cfRule type="expression" dxfId="2184" priority="496">
      <formula>AND($N$9=1,$E$7=1)</formula>
    </cfRule>
    <cfRule type="expression" dxfId="2183" priority="184">
      <formula>AND(N12=1,B7=1)</formula>
    </cfRule>
  </conditionalFormatting>
  <conditionalFormatting sqref="N8">
    <cfRule type="expression" dxfId="2182" priority="200">
      <formula>AND(N12=1,B8=1)</formula>
    </cfRule>
    <cfRule type="expression" dxfId="2181" priority="512">
      <formula>AND($N$9=1,$E$8=1)</formula>
    </cfRule>
    <cfRule type="expression" dxfId="2180" priority="304">
      <formula>AND(N11=1,C8=1)</formula>
    </cfRule>
    <cfRule type="expression" dxfId="2179" priority="96">
      <formula>AND(N13=1,A8=1)</formula>
    </cfRule>
    <cfRule type="expression" dxfId="2178" priority="418">
      <formula>AND(N10=1,D8=1)</formula>
    </cfRule>
  </conditionalFormatting>
  <conditionalFormatting sqref="O2">
    <cfRule type="expression" dxfId="2177" priority="215">
      <formula>AND(O11=1,C2=1)</formula>
    </cfRule>
    <cfRule type="expression" dxfId="2176" priority="7">
      <formula>AND(O13=1,A2=1)</formula>
    </cfRule>
    <cfRule type="expression" dxfId="2175" priority="111">
      <formula>AND(O12=1,B2=1)</formula>
    </cfRule>
    <cfRule type="expression" dxfId="2174" priority="433">
      <formula>AND(O9=1,E2=1)</formula>
    </cfRule>
    <cfRule type="expression" dxfId="2173" priority="319">
      <formula>AND(O10=1,D2=1)</formula>
    </cfRule>
  </conditionalFormatting>
  <conditionalFormatting sqref="O3">
    <cfRule type="expression" dxfId="2172" priority="223">
      <formula>AND(O11=1,C3=1)</formula>
    </cfRule>
    <cfRule type="expression" dxfId="2171" priority="441">
      <formula>AND(O9=1,E3=1)</formula>
    </cfRule>
    <cfRule type="expression" dxfId="2170" priority="327">
      <formula>AND(O10=1,D3=1)</formula>
    </cfRule>
    <cfRule type="expression" dxfId="2169" priority="15">
      <formula>AND(O13=1,A3=1)</formula>
    </cfRule>
    <cfRule type="expression" dxfId="2168" priority="119">
      <formula>AND(O12=1,B3=1)</formula>
    </cfRule>
  </conditionalFormatting>
  <conditionalFormatting sqref="O4">
    <cfRule type="expression" dxfId="2167" priority="345">
      <formula>AND(O10=1,D4=1)</formula>
    </cfRule>
    <cfRule type="expression" dxfId="2166" priority="135">
      <formula>AND(O12=1,B4=1)</formula>
    </cfRule>
    <cfRule type="expression" dxfId="2165" priority="31">
      <formula>AND(O13=1,A4=1)</formula>
    </cfRule>
    <cfRule type="expression" dxfId="2164" priority="346">
      <formula>AND(O9=1,E4=1)</formula>
    </cfRule>
    <cfRule type="expression" dxfId="2163" priority="239">
      <formula>AND(O11=1,C4=1)</formula>
    </cfRule>
  </conditionalFormatting>
  <conditionalFormatting sqref="O5">
    <cfRule type="expression" dxfId="2162" priority="369">
      <formula>AND(O10=1,D5=1)</formula>
    </cfRule>
    <cfRule type="expression" dxfId="2161" priority="151">
      <formula>AND(O12=1,B5=1)</formula>
    </cfRule>
    <cfRule type="expression" dxfId="2160" priority="255">
      <formula>AND(O11=1,C5=1)</formula>
    </cfRule>
    <cfRule type="expression" dxfId="2159" priority="463">
      <formula>AND(O9=1,E5=1)</formula>
    </cfRule>
    <cfRule type="expression" dxfId="2158" priority="47">
      <formula>AND(O13=1,A5=1)</formula>
    </cfRule>
  </conditionalFormatting>
  <conditionalFormatting sqref="O6">
    <cfRule type="expression" dxfId="2157" priority="479">
      <formula>AND($O$9=1,$E$6=1)</formula>
    </cfRule>
    <cfRule type="expression" dxfId="2156" priority="271">
      <formula>AND(O11=1,C6=1)</formula>
    </cfRule>
    <cfRule type="expression" dxfId="2155" priority="167">
      <formula>AND(O12=1,B6=1)</formula>
    </cfRule>
    <cfRule type="expression" dxfId="2154" priority="385">
      <formula>AND(O10=1,D6=1)</formula>
    </cfRule>
    <cfRule type="expression" dxfId="2153" priority="63">
      <formula>AND(O13=1,A6=1)</formula>
    </cfRule>
  </conditionalFormatting>
  <conditionalFormatting sqref="O7">
    <cfRule type="expression" dxfId="2152" priority="79">
      <formula>AND(O13=1,A7=1)</formula>
    </cfRule>
    <cfRule type="expression" dxfId="2151" priority="183">
      <formula>AND(O12=1,B7=1)</formula>
    </cfRule>
    <cfRule type="expression" dxfId="2150" priority="495">
      <formula>AND($O$9=1,$E$7=1)</formula>
    </cfRule>
    <cfRule type="expression" dxfId="2149" priority="287">
      <formula>AND(O11=1,C7=1)</formula>
    </cfRule>
    <cfRule type="expression" dxfId="2148" priority="401">
      <formula>AND(O10=1,D7=1)</formula>
    </cfRule>
  </conditionalFormatting>
  <conditionalFormatting sqref="O8">
    <cfRule type="expression" dxfId="2147" priority="417">
      <formula>AND(O10=1,D8=1)</formula>
    </cfRule>
    <cfRule type="expression" dxfId="2146" priority="511">
      <formula>AND($O$9=1,$E$8=1)</formula>
    </cfRule>
    <cfRule type="expression" dxfId="2145" priority="95">
      <formula>AND(O13=1,A8=1)</formula>
    </cfRule>
    <cfRule type="expression" dxfId="2144" priority="303">
      <formula>AND(O11=1,C8=1)</formula>
    </cfRule>
    <cfRule type="expression" dxfId="2143" priority="199">
      <formula>AND(O12=1,B8=1)</formula>
    </cfRule>
  </conditionalFormatting>
  <conditionalFormatting sqref="P2">
    <cfRule type="expression" dxfId="2142" priority="318">
      <formula>AND(P10=1,D2=1)</formula>
    </cfRule>
    <cfRule type="expression" dxfId="2141" priority="6">
      <formula>AND(P13=1,A2=1)</formula>
    </cfRule>
    <cfRule type="expression" dxfId="2140" priority="432">
      <formula>AND(P9=1,E2=1)</formula>
    </cfRule>
    <cfRule type="expression" dxfId="2139" priority="214">
      <formula>AND(P11=1,C2=1)</formula>
    </cfRule>
    <cfRule type="expression" dxfId="2138" priority="110">
      <formula>AND(P12=1,B2=1)</formula>
    </cfRule>
  </conditionalFormatting>
  <conditionalFormatting sqref="P3">
    <cfRule type="expression" dxfId="2137" priority="118">
      <formula>AND(P12=1,B3=1)</formula>
    </cfRule>
    <cfRule type="expression" dxfId="2136" priority="222">
      <formula>AND(P11=1,C3=1)</formula>
    </cfRule>
    <cfRule type="expression" dxfId="2135" priority="440">
      <formula>AND(P9=1,E3=1)</formula>
    </cfRule>
    <cfRule type="expression" dxfId="2134" priority="326">
      <formula>AND(P10=1,D3=1)</formula>
    </cfRule>
    <cfRule type="expression" dxfId="2133" priority="14">
      <formula>AND(P13=1,A3=1)</formula>
    </cfRule>
  </conditionalFormatting>
  <conditionalFormatting sqref="P4">
    <cfRule type="expression" dxfId="2132" priority="344">
      <formula>AND(P9=1,E4=1)</formula>
    </cfRule>
    <cfRule type="expression" dxfId="2131" priority="30">
      <formula>AND(P13=1,A4=1)</formula>
    </cfRule>
    <cfRule type="expression" dxfId="2130" priority="134">
      <formula>AND(P12=1,B4=1)</formula>
    </cfRule>
    <cfRule type="expression" dxfId="2129" priority="238">
      <formula>AND(P11=1,C4=1)</formula>
    </cfRule>
    <cfRule type="expression" dxfId="2128" priority="343">
      <formula>AND(P10=1,D4=1)</formula>
    </cfRule>
  </conditionalFormatting>
  <conditionalFormatting sqref="P5">
    <cfRule type="expression" dxfId="2127" priority="368">
      <formula>AND(P10=1,D5=1)</formula>
    </cfRule>
    <cfRule type="expression" dxfId="2126" priority="462">
      <formula>AND(P9=1,E5=1)</formula>
    </cfRule>
    <cfRule type="expression" dxfId="2125" priority="254">
      <formula>AND(P11=1,C5=1)</formula>
    </cfRule>
    <cfRule type="expression" dxfId="2124" priority="46">
      <formula>AND(P13=1,A5=1)</formula>
    </cfRule>
    <cfRule type="expression" dxfId="2123" priority="150">
      <formula>AND(P12=1,B5=1)</formula>
    </cfRule>
  </conditionalFormatting>
  <conditionalFormatting sqref="P6">
    <cfRule type="expression" dxfId="2122" priority="384">
      <formula>AND(P10=1,D6=1)</formula>
    </cfRule>
    <cfRule type="expression" dxfId="2121" priority="166">
      <formula>AND(P12=1,B6=1)</formula>
    </cfRule>
    <cfRule type="expression" dxfId="2120" priority="62">
      <formula>AND(P13=1,A6=1)</formula>
    </cfRule>
    <cfRule type="expression" dxfId="2119" priority="270">
      <formula>AND(P11=1,C6=1)</formula>
    </cfRule>
    <cfRule type="expression" dxfId="2118" priority="478">
      <formula>AND($P$9=1,$E$6=1)</formula>
    </cfRule>
  </conditionalFormatting>
  <conditionalFormatting sqref="P7">
    <cfRule type="expression" dxfId="2117" priority="78">
      <formula>AND(P13=1,A7=1)</formula>
    </cfRule>
    <cfRule type="expression" dxfId="2116" priority="286">
      <formula>AND(P11=1,C7=1)</formula>
    </cfRule>
    <cfRule type="expression" dxfId="2115" priority="400">
      <formula>AND(P10=1,D7=1)</formula>
    </cfRule>
    <cfRule type="expression" dxfId="2114" priority="494">
      <formula>AND($P$9=1,$E$7=1)</formula>
    </cfRule>
    <cfRule type="expression" dxfId="2113" priority="182">
      <formula>AND(P12=1,B7=1)</formula>
    </cfRule>
  </conditionalFormatting>
  <conditionalFormatting sqref="P8">
    <cfRule type="expression" dxfId="2112" priority="416">
      <formula>AND(P10=1,D8=1)</formula>
    </cfRule>
    <cfRule type="expression" dxfId="2111" priority="94">
      <formula>AND(P13=1,A8=1)</formula>
    </cfRule>
    <cfRule type="expression" dxfId="2110" priority="302">
      <formula>AND(P11=1,C8=1)</formula>
    </cfRule>
    <cfRule type="expression" dxfId="2109" priority="510">
      <formula>AND($P$9=1,$E$8=1)</formula>
    </cfRule>
    <cfRule type="expression" dxfId="2108" priority="198">
      <formula>AND(P12=1,B8=1)</formula>
    </cfRule>
  </conditionalFormatting>
  <conditionalFormatting sqref="Q2">
    <cfRule type="expression" dxfId="2107" priority="213">
      <formula>AND(Q11=1,C2=1)</formula>
    </cfRule>
    <cfRule type="expression" dxfId="2106" priority="5">
      <formula>AND(Q13=1,A2=1)</formula>
    </cfRule>
    <cfRule type="expression" dxfId="2105" priority="431">
      <formula>AND(Q9=1,E2=1)</formula>
    </cfRule>
    <cfRule type="expression" dxfId="2104" priority="109">
      <formula>AND(Q12=1,B2=1)</formula>
    </cfRule>
    <cfRule type="expression" dxfId="2103" priority="317">
      <formula>AND(Q10=1,D2=1)</formula>
    </cfRule>
  </conditionalFormatting>
  <conditionalFormatting sqref="Q3">
    <cfRule type="expression" dxfId="2102" priority="325">
      <formula>AND(Q10=1,D3=1)</formula>
    </cfRule>
    <cfRule type="expression" dxfId="2101" priority="221">
      <formula>AND(Q11=1,C3=1)</formula>
    </cfRule>
    <cfRule type="expression" dxfId="2100" priority="117">
      <formula>AND(Q12=1,B3=1)</formula>
    </cfRule>
    <cfRule type="expression" dxfId="2099" priority="439">
      <formula>AND(Q9=1,E3=1)</formula>
    </cfRule>
    <cfRule type="expression" dxfId="2098" priority="13">
      <formula>AND(Q13=1,A3=1)</formula>
    </cfRule>
  </conditionalFormatting>
  <conditionalFormatting sqref="Q4">
    <cfRule type="expression" dxfId="2097" priority="29">
      <formula>AND(Q13=1,A4=1)</formula>
    </cfRule>
    <cfRule type="expression" dxfId="2096" priority="342">
      <formula>AND(Q9=1,E4=1)</formula>
    </cfRule>
    <cfRule type="expression" dxfId="2095" priority="133">
      <formula>AND(Q12=1,B4=1)</formula>
    </cfRule>
    <cfRule type="expression" dxfId="2094" priority="237">
      <formula>AND(Q11=1,C4=1)</formula>
    </cfRule>
    <cfRule type="expression" dxfId="2093" priority="341">
      <formula>AND(Q10=1,D4=1)</formula>
    </cfRule>
  </conditionalFormatting>
  <conditionalFormatting sqref="Q5">
    <cfRule type="expression" dxfId="2092" priority="149">
      <formula>AND(Q12=1,B5=1)</formula>
    </cfRule>
    <cfRule type="expression" dxfId="2091" priority="461">
      <formula>AND(Q9=1,E5=1)</formula>
    </cfRule>
    <cfRule type="expression" dxfId="2090" priority="253">
      <formula>AND(Q11=1,C5=1)</formula>
    </cfRule>
    <cfRule type="expression" dxfId="2089" priority="367">
      <formula>AND(Q10=1,D5=1)</formula>
    </cfRule>
    <cfRule type="expression" dxfId="2088" priority="45">
      <formula>AND(Q13=1,A5=1)</formula>
    </cfRule>
  </conditionalFormatting>
  <conditionalFormatting sqref="Q6">
    <cfRule type="expression" dxfId="2087" priority="165">
      <formula>AND(Q12=1,B6=1)</formula>
    </cfRule>
    <cfRule type="expression" dxfId="2086" priority="269">
      <formula>AND(Q11=1,C6=1)</formula>
    </cfRule>
    <cfRule type="expression" dxfId="2085" priority="383">
      <formula>AND(Q10=1,D6=1)</formula>
    </cfRule>
    <cfRule type="expression" dxfId="2084" priority="61">
      <formula>AND(Q13=1,A6=1)</formula>
    </cfRule>
    <cfRule type="expression" dxfId="2083" priority="477">
      <formula>AND($Q$9=1,$E$6=1)</formula>
    </cfRule>
  </conditionalFormatting>
  <conditionalFormatting sqref="Q7">
    <cfRule type="expression" dxfId="2082" priority="77">
      <formula>AND(Q13=1,A7=1)</formula>
    </cfRule>
    <cfRule type="expression" dxfId="2081" priority="285">
      <formula>AND(Q11=1,C7=1)</formula>
    </cfRule>
    <cfRule type="expression" dxfId="2080" priority="181">
      <formula>AND(Q12=1,B7=1)</formula>
    </cfRule>
    <cfRule type="expression" dxfId="2079" priority="399">
      <formula>AND(Q10=1,D7=1)</formula>
    </cfRule>
    <cfRule type="expression" dxfId="2078" priority="493">
      <formula>AND($Q$9=1,$E$7=1)</formula>
    </cfRule>
  </conditionalFormatting>
  <conditionalFormatting sqref="Q8">
    <cfRule type="expression" dxfId="2077" priority="415">
      <formula>AND(Q10=1,D8=1)</formula>
    </cfRule>
    <cfRule type="expression" dxfId="2076" priority="93">
      <formula>AND(Q13=1,A8=1)</formula>
    </cfRule>
    <cfRule type="expression" dxfId="2075" priority="197">
      <formula>AND(Q12=1,B8=1)</formula>
    </cfRule>
    <cfRule type="expression" dxfId="2074" priority="301">
      <formula>AND(Q11=1,C8=1)</formula>
    </cfRule>
    <cfRule type="expression" dxfId="2073" priority="509">
      <formula>AND($Q$9=1,$E$8=1)</formula>
    </cfRule>
  </conditionalFormatting>
  <conditionalFormatting sqref="R2">
    <cfRule type="expression" dxfId="2072" priority="430">
      <formula>AND(R9=1,E2=1)</formula>
    </cfRule>
    <cfRule type="expression" dxfId="2071" priority="212">
      <formula>AND(R11=1,C2=1)</formula>
    </cfRule>
    <cfRule type="expression" dxfId="2070" priority="108">
      <formula>AND(R12=1,B2=1)</formula>
    </cfRule>
    <cfRule type="expression" dxfId="2069" priority="316">
      <formula>AND(R10=1,D2=1)</formula>
    </cfRule>
    <cfRule type="expression" dxfId="2068" priority="4">
      <formula>AND(R13=1,A2=1)</formula>
    </cfRule>
  </conditionalFormatting>
  <conditionalFormatting sqref="R3">
    <cfRule type="expression" dxfId="2067" priority="116">
      <formula>AND(R12=1,B3=1)</formula>
    </cfRule>
    <cfRule type="expression" dxfId="2066" priority="220">
      <formula>AND(R11=1,C3=1)</formula>
    </cfRule>
    <cfRule type="expression" dxfId="2065" priority="438">
      <formula>AND(R9=1,E3=1)</formula>
    </cfRule>
    <cfRule type="expression" dxfId="2064" priority="324">
      <formula>AND(R10=1,D3=1)</formula>
    </cfRule>
    <cfRule type="expression" dxfId="2063" priority="12">
      <formula>AND(R13=1,A3=1)</formula>
    </cfRule>
  </conditionalFormatting>
  <conditionalFormatting sqref="R4">
    <cfRule type="expression" dxfId="2062" priority="236">
      <formula>AND(R11=1,C4=1)</formula>
    </cfRule>
    <cfRule type="expression" dxfId="2061" priority="132">
      <formula>AND(R12=1,B4=1)</formula>
    </cfRule>
    <cfRule type="expression" dxfId="2060" priority="340">
      <formula>AND(R10=1,D4=1)</formula>
    </cfRule>
    <cfRule type="expression" dxfId="2059" priority="454">
      <formula>AND(R9=1,E4=1)</formula>
    </cfRule>
    <cfRule type="expression" dxfId="2058" priority="28">
      <formula>AND(R13=1,A4=1)</formula>
    </cfRule>
  </conditionalFormatting>
  <conditionalFormatting sqref="R5">
    <cfRule type="expression" dxfId="2057" priority="252">
      <formula>AND(R11=1,C5=1)</formula>
    </cfRule>
    <cfRule type="expression" dxfId="2056" priority="44">
      <formula>AND(R13=1,A5=1)</formula>
    </cfRule>
    <cfRule type="expression" dxfId="2055" priority="148">
      <formula>AND(R12=1,B5=1)</formula>
    </cfRule>
    <cfRule type="expression" dxfId="2054" priority="366">
      <formula>AND(R10=1,D5=1)</formula>
    </cfRule>
    <cfRule type="expression" dxfId="2053" priority="460">
      <formula>AND(R9=1,E5=1)</formula>
    </cfRule>
  </conditionalFormatting>
  <conditionalFormatting sqref="R6">
    <cfRule type="expression" dxfId="2052" priority="382">
      <formula>AND(R10=1,D6=1)</formula>
    </cfRule>
    <cfRule type="expression" dxfId="2051" priority="60">
      <formula>AND(R13=1,A6=1)</formula>
    </cfRule>
    <cfRule type="expression" dxfId="2050" priority="164">
      <formula>AND(R12=1,B6=1)</formula>
    </cfRule>
    <cfRule type="expression" dxfId="2049" priority="268">
      <formula>AND(R11=1,C6=1)</formula>
    </cfRule>
    <cfRule type="expression" dxfId="2048" priority="476">
      <formula>AND($R$9=1,$E$6=1)</formula>
    </cfRule>
  </conditionalFormatting>
  <conditionalFormatting sqref="R7">
    <cfRule type="expression" dxfId="2047" priority="180">
      <formula>AND(R12=1,B7=1)</formula>
    </cfRule>
    <cfRule type="expression" dxfId="2046" priority="398">
      <formula>AND(R10=1,D7=1)</formula>
    </cfRule>
    <cfRule type="expression" dxfId="2045" priority="492">
      <formula>AND($R$9=1,$E$7=1)</formula>
    </cfRule>
    <cfRule type="expression" dxfId="2044" priority="284">
      <formula>AND(R11=1,C7=1)</formula>
    </cfRule>
    <cfRule type="expression" dxfId="2043" priority="76">
      <formula>AND(R13=1,A7=1)</formula>
    </cfRule>
  </conditionalFormatting>
  <conditionalFormatting sqref="R8">
    <cfRule type="expression" dxfId="2042" priority="414">
      <formula>AND(R10=1,D8=1)</formula>
    </cfRule>
    <cfRule type="expression" dxfId="2041" priority="300">
      <formula>AND(R11=1,C8=1)</formula>
    </cfRule>
    <cfRule type="expression" dxfId="2040" priority="196">
      <formula>AND(R12=1,B8=1)</formula>
    </cfRule>
    <cfRule type="expression" dxfId="2039" priority="508">
      <formula>AND($R$9=1,$E$8=1)</formula>
    </cfRule>
    <cfRule type="expression" dxfId="2038" priority="92">
      <formula>AND(R13=1,A8=1)</formula>
    </cfRule>
  </conditionalFormatting>
  <conditionalFormatting sqref="S2">
    <cfRule type="expression" dxfId="2037" priority="107">
      <formula>AND(S12=1,B2=1)</formula>
    </cfRule>
    <cfRule type="expression" dxfId="2036" priority="3">
      <formula>AND(S13=1,A2=1)</formula>
    </cfRule>
    <cfRule type="expression" dxfId="2035" priority="211">
      <formula>AND(S11=1,C2=1)</formula>
    </cfRule>
    <cfRule type="expression" dxfId="2034" priority="315">
      <formula>AND(S10=1,D2=1)</formula>
    </cfRule>
    <cfRule type="expression" dxfId="2033" priority="429">
      <formula>AND(S9=1,E2=1)</formula>
    </cfRule>
  </conditionalFormatting>
  <conditionalFormatting sqref="S3">
    <cfRule type="expression" dxfId="2032" priority="437">
      <formula>AND(S9=1,E3=1)</formula>
    </cfRule>
    <cfRule type="expression" dxfId="2031" priority="11">
      <formula>AND(S13=1,A3=1)</formula>
    </cfRule>
    <cfRule type="expression" dxfId="2030" priority="115">
      <formula>AND(S12=1,B3=1)</formula>
    </cfRule>
    <cfRule type="expression" dxfId="2029" priority="323">
      <formula>AND(S10=1,D3=1)</formula>
    </cfRule>
    <cfRule type="expression" dxfId="2028" priority="219">
      <formula>AND(S11=1,C3=1)</formula>
    </cfRule>
  </conditionalFormatting>
  <conditionalFormatting sqref="S4">
    <cfRule type="expression" dxfId="2027" priority="131">
      <formula>AND(S12=1,B4=1)</formula>
    </cfRule>
    <cfRule type="expression" dxfId="2026" priority="339">
      <formula>AND(S10=1,D4=1)</formula>
    </cfRule>
    <cfRule type="expression" dxfId="2025" priority="235">
      <formula>AND(S11=1,C4=1)</formula>
    </cfRule>
    <cfRule type="expression" dxfId="2024" priority="453">
      <formula>AND(S9=1,E4=1)</formula>
    </cfRule>
    <cfRule type="expression" dxfId="2023" priority="27">
      <formula>AND(S13=1,A4=1)</formula>
    </cfRule>
  </conditionalFormatting>
  <conditionalFormatting sqref="S5">
    <cfRule type="expression" dxfId="2022" priority="459">
      <formula>AND(S9=1,E5=1)</formula>
    </cfRule>
    <cfRule type="expression" dxfId="2021" priority="147">
      <formula>AND(S12=1,B5=1)</formula>
    </cfRule>
    <cfRule type="expression" dxfId="2020" priority="251">
      <formula>AND(S11=1,C5=1)</formula>
    </cfRule>
    <cfRule type="expression" dxfId="2019" priority="43">
      <formula>AND(S13=1,A5=1)</formula>
    </cfRule>
    <cfRule type="expression" dxfId="2018" priority="365">
      <formula>AND(S10=1,D5=1)</formula>
    </cfRule>
  </conditionalFormatting>
  <conditionalFormatting sqref="S6">
    <cfRule type="expression" dxfId="2017" priority="475">
      <formula>AND($S$9=1,$E$6=1)</formula>
    </cfRule>
    <cfRule type="expression" dxfId="2016" priority="267">
      <formula>AND(S11=1,C6=1)</formula>
    </cfRule>
    <cfRule type="expression" dxfId="2015" priority="163">
      <formula>AND(S12=1,B6=1)</formula>
    </cfRule>
    <cfRule type="expression" dxfId="2014" priority="381">
      <formula>AND(S10=1,D6=1)</formula>
    </cfRule>
    <cfRule type="expression" dxfId="2013" priority="59">
      <formula>AND(S13=1,A6=1)</formula>
    </cfRule>
  </conditionalFormatting>
  <conditionalFormatting sqref="S7">
    <cfRule type="expression" dxfId="2012" priority="283">
      <formula>AND(S11=1,C7=1)</formula>
    </cfRule>
    <cfRule type="expression" dxfId="2011" priority="179">
      <formula>AND(S12=1,B7=1)</formula>
    </cfRule>
    <cfRule type="expression" dxfId="2010" priority="491">
      <formula>AND($S$9=1,$E$7=1)</formula>
    </cfRule>
    <cfRule type="expression" dxfId="2009" priority="75">
      <formula>AND(S13=1,A7=1)</formula>
    </cfRule>
    <cfRule type="expression" dxfId="2008" priority="397">
      <formula>AND(S10=1,D7=1)</formula>
    </cfRule>
  </conditionalFormatting>
  <conditionalFormatting sqref="S8">
    <cfRule type="expression" dxfId="2007" priority="91">
      <formula>AND(S13=1,A8=1)</formula>
    </cfRule>
    <cfRule type="expression" dxfId="2006" priority="507">
      <formula>AND($S$9=1,$E$8=1)</formula>
    </cfRule>
    <cfRule type="expression" dxfId="2005" priority="413">
      <formula>AND(S10=1,D8=1)</formula>
    </cfRule>
    <cfRule type="expression" dxfId="2004" priority="299">
      <formula>AND(S11=1,C8=1)</formula>
    </cfRule>
    <cfRule type="expression" dxfId="2003" priority="195">
      <formula>AND(S12=1,B8=1)</formula>
    </cfRule>
  </conditionalFormatting>
  <conditionalFormatting sqref="T2">
    <cfRule type="expression" dxfId="2002" priority="2">
      <formula>AND(T13=1,A2=1)</formula>
    </cfRule>
    <cfRule type="expression" dxfId="2001" priority="210">
      <formula>AND(T11=1,C2=1)</formula>
    </cfRule>
    <cfRule type="expression" dxfId="2000" priority="428">
      <formula>AND(T9=1,E2=1)</formula>
    </cfRule>
    <cfRule type="expression" dxfId="1999" priority="106">
      <formula>AND(T12=1,B2=1)</formula>
    </cfRule>
    <cfRule type="expression" dxfId="1998" priority="314">
      <formula>AND(T10=1,D2=1)</formula>
    </cfRule>
  </conditionalFormatting>
  <conditionalFormatting sqref="T3">
    <cfRule type="expression" dxfId="1997" priority="322">
      <formula>AND(T10=1,D3=1)</formula>
    </cfRule>
    <cfRule type="expression" dxfId="1996" priority="436">
      <formula>AND(T9=1,E3=1)</formula>
    </cfRule>
    <cfRule type="expression" dxfId="1995" priority="218">
      <formula>AND(T11=1,C3=1)</formula>
    </cfRule>
    <cfRule type="expression" dxfId="1994" priority="114">
      <formula>AND(T12=1,B3=1)</formula>
    </cfRule>
    <cfRule type="expression" dxfId="1993" priority="10">
      <formula>AND(T13=1,A3=1)</formula>
    </cfRule>
  </conditionalFormatting>
  <conditionalFormatting sqref="T4">
    <cfRule type="expression" dxfId="1992" priority="26">
      <formula>AND(T13=1,A4=1)</formula>
    </cfRule>
    <cfRule type="expression" dxfId="1991" priority="234">
      <formula>AND(T11=1,C4=1)</formula>
    </cfRule>
    <cfRule type="expression" dxfId="1990" priority="452">
      <formula>AND(T9=1,E4=1)</formula>
    </cfRule>
    <cfRule type="expression" dxfId="1989" priority="130">
      <formula>AND(T12=1,B4=1)</formula>
    </cfRule>
    <cfRule type="expression" dxfId="1988" priority="338">
      <formula>AND(T10=1,D4=1)</formula>
    </cfRule>
  </conditionalFormatting>
  <conditionalFormatting sqref="T5">
    <cfRule type="expression" dxfId="1987" priority="146">
      <formula>AND(T12=1,B5=1)</formula>
    </cfRule>
    <cfRule type="expression" dxfId="1986" priority="42">
      <formula>AND(T13=1,A5=1)</formula>
    </cfRule>
    <cfRule type="expression" dxfId="1985" priority="364">
      <formula>AND(T10=1,D5=1)</formula>
    </cfRule>
    <cfRule type="expression" dxfId="1984" priority="250">
      <formula>AND(T11=1,C5=1)</formula>
    </cfRule>
    <cfRule type="expression" dxfId="1983" priority="458">
      <formula>AND(T9=1,E5=1)</formula>
    </cfRule>
  </conditionalFormatting>
  <conditionalFormatting sqref="T6">
    <cfRule type="expression" dxfId="1982" priority="162">
      <formula>AND(T12=1,B6=1)</formula>
    </cfRule>
    <cfRule type="expression" dxfId="1981" priority="474">
      <formula>AND($T$9=1,$E$6=1)</formula>
    </cfRule>
    <cfRule type="expression" dxfId="1980" priority="380">
      <formula>AND(T10=1,D6=1)</formula>
    </cfRule>
    <cfRule type="expression" dxfId="1979" priority="266">
      <formula>AND(T11=1,C6=1)</formula>
    </cfRule>
    <cfRule type="expression" dxfId="1978" priority="58">
      <formula>AND(T13=1,A6=1)</formula>
    </cfRule>
  </conditionalFormatting>
  <conditionalFormatting sqref="T7">
    <cfRule type="expression" dxfId="1977" priority="282">
      <formula>AND(T11=1,C7=1)</formula>
    </cfRule>
    <cfRule type="expression" dxfId="1976" priority="396">
      <formula>AND(T10=1,D7=1)</formula>
    </cfRule>
    <cfRule type="expression" dxfId="1975" priority="74">
      <formula>AND(T13=1,A7=1)</formula>
    </cfRule>
    <cfRule type="expression" dxfId="1974" priority="490">
      <formula>AND($T$9=1,$E$7=1)</formula>
    </cfRule>
    <cfRule type="expression" dxfId="1973" priority="178">
      <formula>AND(T12=1,B7=1)</formula>
    </cfRule>
  </conditionalFormatting>
  <conditionalFormatting sqref="T8">
    <cfRule type="expression" dxfId="1972" priority="506">
      <formula>AND($T$9=1,$E$8=1)</formula>
    </cfRule>
    <cfRule type="expression" dxfId="1971" priority="194">
      <formula>AND(T12=1,B8=1)</formula>
    </cfRule>
    <cfRule type="expression" dxfId="1970" priority="412">
      <formula>AND(T10=1,D8=1)</formula>
    </cfRule>
    <cfRule type="expression" dxfId="1969" priority="90">
      <formula>AND(T13=1,A8=1)</formula>
    </cfRule>
    <cfRule type="expression" dxfId="1968" priority="298">
      <formula>AND(T11=1,C8=1)</formula>
    </cfRule>
  </conditionalFormatting>
  <conditionalFormatting sqref="U2">
    <cfRule type="expression" dxfId="1967" priority="1">
      <formula>AND(U13=1,A2=1)</formula>
    </cfRule>
    <cfRule type="expression" dxfId="1966" priority="427">
      <formula>AND(U9=1,E2=1)</formula>
    </cfRule>
    <cfRule type="expression" dxfId="1965" priority="209">
      <formula>AND(U11=1,C2=1)</formula>
    </cfRule>
    <cfRule type="expression" dxfId="1964" priority="105">
      <formula>AND(U12=1,B2=1)</formula>
    </cfRule>
    <cfRule type="expression" dxfId="1963" priority="313">
      <formula>AND(U10=1,D2=1)</formula>
    </cfRule>
  </conditionalFormatting>
  <conditionalFormatting sqref="U3">
    <cfRule type="expression" dxfId="1962" priority="9">
      <formula>AND(U13=1,A3=1)</formula>
    </cfRule>
    <cfRule type="expression" dxfId="1961" priority="321">
      <formula>AND(U10=1,D3=1)</formula>
    </cfRule>
    <cfRule type="expression" dxfId="1960" priority="113">
      <formula>AND(U12=1,B3=1)</formula>
    </cfRule>
    <cfRule type="expression" dxfId="1959" priority="217">
      <formula>AND(U11=1,C3=1)</formula>
    </cfRule>
    <cfRule type="expression" dxfId="1958" priority="435">
      <formula>AND(U9=1,E3=1)</formula>
    </cfRule>
  </conditionalFormatting>
  <conditionalFormatting sqref="U4">
    <cfRule type="expression" dxfId="1957" priority="25">
      <formula>AND(U13=1,A4=1)</formula>
    </cfRule>
    <cfRule type="expression" dxfId="1956" priority="233">
      <formula>AND(U11=1,C4=1)</formula>
    </cfRule>
    <cfRule type="expression" dxfId="1955" priority="129">
      <formula>AND(U12=1,B4=1)</formula>
    </cfRule>
    <cfRule type="expression" dxfId="1954" priority="337">
      <formula>AND(U10=1,D4=1)</formula>
    </cfRule>
    <cfRule type="expression" dxfId="1953" priority="451">
      <formula>AND(U9=1,E4=1)</formula>
    </cfRule>
  </conditionalFormatting>
  <conditionalFormatting sqref="U5">
    <cfRule type="expression" dxfId="1952" priority="249">
      <formula>AND(U11=1,C5=1)</formula>
    </cfRule>
    <cfRule type="expression" dxfId="1951" priority="41">
      <formula>AND(U13=1,A5=1)</formula>
    </cfRule>
    <cfRule type="expression" dxfId="1950" priority="145">
      <formula>AND(U12=1,B5=1)</formula>
    </cfRule>
    <cfRule type="expression" dxfId="1949" priority="363">
      <formula>AND(U10=1,D5=1)</formula>
    </cfRule>
    <cfRule type="expression" dxfId="1948" priority="457">
      <formula>AND(U9=1,E5=1)</formula>
    </cfRule>
  </conditionalFormatting>
  <conditionalFormatting sqref="U6">
    <cfRule type="expression" dxfId="1947" priority="57">
      <formula>AND(U13=1,A6=1)</formula>
    </cfRule>
    <cfRule type="expression" dxfId="1946" priority="379">
      <formula>AND(U10=1,D6=1)</formula>
    </cfRule>
    <cfRule type="expression" dxfId="1945" priority="473">
      <formula>AND($U$9=1,$E$6=1)</formula>
    </cfRule>
    <cfRule type="expression" dxfId="1944" priority="265">
      <formula>AND(U11=1,C6=1)</formula>
    </cfRule>
    <cfRule type="expression" dxfId="1943" priority="161">
      <formula>AND(U12=1,B6=1)</formula>
    </cfRule>
  </conditionalFormatting>
  <conditionalFormatting sqref="U7">
    <cfRule type="expression" dxfId="1942" priority="489">
      <formula>AND($U$9=1,$E$7=1)</formula>
    </cfRule>
    <cfRule type="expression" dxfId="1941" priority="73">
      <formula>AND(U13=1,A7=1)</formula>
    </cfRule>
    <cfRule type="expression" dxfId="1940" priority="395">
      <formula>AND(U10=1,D7=1)</formula>
    </cfRule>
    <cfRule type="expression" dxfId="1939" priority="177">
      <formula>AND(U12=1,B7=1)</formula>
    </cfRule>
    <cfRule type="expression" dxfId="1938" priority="281">
      <formula>AND(U11=1,C7=1)</formula>
    </cfRule>
  </conditionalFormatting>
  <conditionalFormatting sqref="U8">
    <cfRule type="expression" dxfId="1937" priority="89">
      <formula>AND(U13=1,A8=1)</formula>
    </cfRule>
    <cfRule type="expression" dxfId="1936" priority="297">
      <formula>AND(U11=1,C8=1)</formula>
    </cfRule>
    <cfRule type="expression" dxfId="1935" priority="193">
      <formula>AND(U12=1,B8=1)</formula>
    </cfRule>
    <cfRule type="expression" dxfId="1934" priority="411">
      <formula>AND(U10=1,D8=1)</formula>
    </cfRule>
    <cfRule type="expression" dxfId="1933" priority="505">
      <formula>AND($U$9=1,$E$8=1)</formula>
    </cfRule>
  </conditionalFormatting>
  <printOptions horizontalCentered="1" verticalCentered="1"/>
  <pageMargins left="0" right="0" top="0" bottom="0" header="0" footer="0"/>
  <pageSetup paperSize="9" scale="58" orientation="landscape" verticalDpi="0" r:id="rId1"/>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D035-6061-436A-AA7A-A07F249547B4}">
  <sheetPr codeName="Sheet9">
    <tabColor theme="2"/>
  </sheetPr>
  <dimension ref="A1:X24"/>
  <sheetViews>
    <sheetView showGridLines="0" view="pageBreakPreview" zoomScale="55" zoomScaleNormal="70" zoomScaleSheetLayoutView="55" workbookViewId="0">
      <selection activeCell="A14" sqref="A14:XFD1048576"/>
    </sheetView>
  </sheetViews>
  <sheetFormatPr defaultColWidth="0" defaultRowHeight="18.75" zeroHeight="1"/>
  <cols>
    <col min="1" max="1" width="0.125" style="113" customWidth="1"/>
    <col min="2" max="3" width="8.625" style="113" hidden="1" customWidth="1"/>
    <col min="4" max="4" width="8.625" style="113" customWidth="1"/>
    <col min="5" max="5" width="11.75" style="113" customWidth="1"/>
    <col min="6" max="6" width="8.125" style="113" customWidth="1"/>
    <col min="7" max="7" width="8.25" style="113" customWidth="1"/>
    <col min="8" max="8" width="8.375" style="113" customWidth="1"/>
    <col min="9" max="9" width="7.875" style="113" customWidth="1"/>
    <col min="10" max="10" width="10" style="113" customWidth="1"/>
    <col min="11" max="11" width="10.375" style="113" customWidth="1"/>
    <col min="12" max="13" width="10.125" style="113" customWidth="1"/>
    <col min="14" max="14" width="9.875" style="113" customWidth="1"/>
    <col min="15" max="15" width="10.5" style="113" customWidth="1"/>
    <col min="16" max="16" width="10.25" style="113" customWidth="1"/>
    <col min="17" max="17" width="10.125" style="113" customWidth="1"/>
    <col min="18" max="18" width="10.375" style="113" customWidth="1"/>
    <col min="19" max="19" width="10" style="113" customWidth="1"/>
    <col min="20" max="20" width="10.125" style="113" customWidth="1"/>
    <col min="21" max="21" width="10.375" style="113" customWidth="1"/>
    <col min="22" max="24" width="8.625" style="113" customWidth="1"/>
    <col min="25" max="16384" width="8.625" style="113" hidden="1"/>
  </cols>
  <sheetData>
    <row r="1" spans="1:22" ht="57.6" customHeight="1"/>
    <row r="2" spans="1:22" ht="100.5" customHeight="1">
      <c r="A2" s="114">
        <f>IF(AND($M$21&lt;8,$O$21&gt;7),1,0)</f>
        <v>0</v>
      </c>
      <c r="B2" s="114">
        <f>IF(AND($M$20&lt;8,$O$20&gt;7),1,0)</f>
        <v>0</v>
      </c>
      <c r="C2" s="114">
        <f>IF(AND($M$19&lt;8,$O$19&gt;7),1,0)</f>
        <v>0</v>
      </c>
      <c r="D2" s="114">
        <f>IF(AND($M$18&lt;8,$O$18&gt;7),1,0)</f>
        <v>0</v>
      </c>
      <c r="E2" s="114">
        <f>IF(AND($M$17&lt;8,$O$17&gt;7),1,0)</f>
        <v>0</v>
      </c>
    </row>
    <row r="3" spans="1:22" ht="59.1" customHeight="1">
      <c r="A3" s="114">
        <f>IF(AND($M$21&lt;7,$O$21&gt;6),1,0)</f>
        <v>0</v>
      </c>
      <c r="B3" s="114">
        <f>IF(AND($M$20&lt;7,$O$20&gt;6),1,0)</f>
        <v>0</v>
      </c>
      <c r="C3" s="114">
        <f>IF(AND($M$19&lt;7,$O$19&gt;6),1,0)</f>
        <v>0</v>
      </c>
      <c r="D3" s="114">
        <f>IF(AND($M$18&lt;7,$O$18&gt;6),1,0)</f>
        <v>0</v>
      </c>
      <c r="E3" s="114">
        <f>IF(AND($M$17&lt;7,$O$17&gt;6),1,0)</f>
        <v>0</v>
      </c>
    </row>
    <row r="4" spans="1:22" ht="57.6" customHeight="1">
      <c r="A4" s="114">
        <f>IF(AND($M$21&lt;6,$O$21&gt;5),1,0)</f>
        <v>0</v>
      </c>
      <c r="B4" s="114">
        <f>IF(AND($M$20&lt;6,$O$20&gt;5),1,0)</f>
        <v>0</v>
      </c>
      <c r="C4" s="114">
        <f>IF(AND($M$19&lt;6,$O$19&gt;5),1,0)</f>
        <v>0</v>
      </c>
      <c r="D4" s="114">
        <f>IF(AND($M$18&lt;6,$O$18&gt;5),1,0)</f>
        <v>0</v>
      </c>
      <c r="E4" s="114">
        <f>IF(AND($M$17&lt;6,$O$17&gt;5),1,0)</f>
        <v>0</v>
      </c>
    </row>
    <row r="5" spans="1:22" ht="43.5" customHeight="1">
      <c r="A5" s="114">
        <f>IF(AND($M$21&lt;5,$O$21&gt;4),1,0)</f>
        <v>0</v>
      </c>
      <c r="B5" s="114">
        <f>IF(AND($M$20&lt;5,$O$20&gt;4),1,0)</f>
        <v>0</v>
      </c>
      <c r="C5" s="114">
        <f>IF(AND($M$19&lt;5,$O$19&gt;4),1,0)</f>
        <v>0</v>
      </c>
      <c r="D5" s="114">
        <f>IF(AND($M$18&lt;5,$O$18&gt;4),1,0)</f>
        <v>0</v>
      </c>
      <c r="E5" s="114">
        <f>IF(AND($M$17&lt;5,$O$17&gt;4),1,0)</f>
        <v>0</v>
      </c>
    </row>
    <row r="6" spans="1:22" ht="26.1" customHeight="1">
      <c r="A6" s="114">
        <f>IF(AND($M$21&lt;4,$O$21&gt;3),1,0)</f>
        <v>0</v>
      </c>
      <c r="B6" s="114">
        <f>IF(AND($M$20&lt;4,$O$20&gt;3),1,0)</f>
        <v>0</v>
      </c>
      <c r="C6" s="114">
        <f>IF(AND($M$19&lt;4,$O$19&gt;3),1,0)</f>
        <v>0</v>
      </c>
      <c r="D6" s="114">
        <f>IF(AND($M$18&lt;4,$O$18&gt;3),1,0)</f>
        <v>0</v>
      </c>
      <c r="E6" s="114">
        <f>IF(AND($M$17&lt;4,$O$17&gt;3),1,0)</f>
        <v>0</v>
      </c>
    </row>
    <row r="7" spans="1:22" ht="67.5" customHeight="1">
      <c r="A7" s="114">
        <f>IF(AND($M$21&lt;3,$O$21&gt;2),1,0)</f>
        <v>0</v>
      </c>
      <c r="B7" s="114">
        <f>IF(AND($M$20&lt;3,$O$20&gt;2),1,0)</f>
        <v>0</v>
      </c>
      <c r="C7" s="114">
        <f>IF(AND($M$19&lt;3,$O$19&gt;2),1,0)</f>
        <v>0</v>
      </c>
      <c r="D7" s="114">
        <f>IF(AND($M$18&lt;3,$O$18&gt;2),1,0)</f>
        <v>0</v>
      </c>
      <c r="E7" s="114">
        <f>IF(AND($M$17&lt;3,$O$17&gt;2),1,0)</f>
        <v>0</v>
      </c>
    </row>
    <row r="8" spans="1:22" ht="45.6" customHeight="1">
      <c r="A8" s="114">
        <f>IF(AND($M$21&lt;2,$O$21&gt;1),1,0)</f>
        <v>0</v>
      </c>
      <c r="B8" s="114">
        <f>IF(AND($M$20&lt;2,$O$20&gt;1),1,0)</f>
        <v>0</v>
      </c>
      <c r="C8" s="114">
        <f>IF(AND($M$19&lt;2,$O$19&gt;1),1,0)</f>
        <v>0</v>
      </c>
      <c r="D8" s="114">
        <f>IF(AND($M$18&lt;2,$O$18&gt;1),1,0)</f>
        <v>0</v>
      </c>
      <c r="E8" s="114">
        <f>IF(AND($M$17&lt;2,$O$17&gt;1),1,0)</f>
        <v>0</v>
      </c>
      <c r="V8" s="115"/>
    </row>
    <row r="9" spans="1:22">
      <c r="F9" s="113">
        <f>IF(AND($L$17&lt;2,$N$17&gt;1),1,0)</f>
        <v>0</v>
      </c>
      <c r="G9" s="113">
        <f>IF(AND($L$17&lt;3,$N$17&gt;2),1,0)</f>
        <v>0</v>
      </c>
      <c r="H9" s="113">
        <f>IF(AND($L$17&lt;4,$N$17&gt;3),1,0)</f>
        <v>0</v>
      </c>
      <c r="I9" s="113">
        <f>IF(AND($L$17&lt;5,$N$17&gt;4),1,0)</f>
        <v>0</v>
      </c>
      <c r="J9" s="113">
        <f>IF(AND($L$17&lt;6,$N$17&gt;5),1,0)</f>
        <v>0</v>
      </c>
      <c r="K9" s="113">
        <f>IF(AND($L$17&lt;7,$N$17&gt;6),1,0)</f>
        <v>0</v>
      </c>
      <c r="L9" s="113">
        <f>IF(AND($L$17&lt;8,$N$17&gt;7),1,0)</f>
        <v>0</v>
      </c>
      <c r="M9" s="113">
        <f>IF(AND($L$17&lt;9,$N$17&gt;8),1,0)</f>
        <v>0</v>
      </c>
      <c r="N9" s="113">
        <f>IF(AND($L$17&lt;10,$N$17&gt;9),1,0)</f>
        <v>0</v>
      </c>
      <c r="O9" s="113">
        <f>IF(AND($L$17&lt;11,$N$17&gt;10),1,0)</f>
        <v>0</v>
      </c>
      <c r="P9" s="113">
        <f>IF(AND($L$17&lt;12,$N$17&gt;11),1,0)</f>
        <v>0</v>
      </c>
      <c r="Q9" s="113">
        <f>IF(AND($L$17&lt;13,$N$17&gt;12),1,0)</f>
        <v>0</v>
      </c>
      <c r="R9" s="113">
        <f>IF(AND($L$17&lt;14,$N$17&gt;13),1,0)</f>
        <v>0</v>
      </c>
      <c r="S9" s="113">
        <f>IF(AND($L$17&lt;15,$N$17&gt;14),1,0)</f>
        <v>0</v>
      </c>
      <c r="T9" s="113">
        <f>IF(AND($L$17&lt;16,$N$17&gt;15),1,0)</f>
        <v>0</v>
      </c>
      <c r="U9" s="113">
        <f>IF(AND($L$17&lt;17,$N$17&gt;16),1,0)</f>
        <v>0</v>
      </c>
    </row>
    <row r="10" spans="1:22">
      <c r="F10" s="113">
        <f>IF(AND($L$18&lt;2,$N$18&gt;1),1,0)</f>
        <v>0</v>
      </c>
      <c r="G10" s="113">
        <f>IF(AND($L$18&lt;3,$N$18&gt;2),1,0)</f>
        <v>0</v>
      </c>
      <c r="H10" s="113">
        <f>IF(AND($L$18&lt;4,$N$18&gt;3),1,0)</f>
        <v>0</v>
      </c>
      <c r="I10" s="113">
        <f>IF(AND($L$18&lt;5,$N$18&gt;4),1,0)</f>
        <v>0</v>
      </c>
      <c r="J10" s="113">
        <f>IF(AND($L$18&lt;6,$N$18&gt;5),1,0)</f>
        <v>0</v>
      </c>
      <c r="K10" s="113">
        <f>IF(AND($L$18&lt;7,$N$18&gt;6),1,0)</f>
        <v>0</v>
      </c>
      <c r="L10" s="113">
        <f>IF(AND($L$18&lt;8,$N$18&gt;7),1,0)</f>
        <v>0</v>
      </c>
      <c r="M10" s="113">
        <f>IF(AND($L$18&lt;9,$N$18&gt;8),1,0)</f>
        <v>0</v>
      </c>
      <c r="N10" s="113">
        <f>IF(AND($L$18&lt;10,$N$18&gt;9),1,0)</f>
        <v>0</v>
      </c>
      <c r="O10" s="113">
        <f>IF(AND($L$18&lt;11,$N$18&gt;10),1,0)</f>
        <v>0</v>
      </c>
      <c r="P10" s="113">
        <f>IF(AND($L$18&lt;12,$N$18&gt;11),1,0)</f>
        <v>0</v>
      </c>
      <c r="Q10" s="113">
        <f>IF(AND($L$18&lt;13,$N$18&gt;12),1,0)</f>
        <v>0</v>
      </c>
      <c r="R10" s="113">
        <f>IF(AND($L$18&lt;14,$N$18&gt;13),1,0)</f>
        <v>0</v>
      </c>
      <c r="S10" s="113">
        <f>IF(AND($L$18&lt;15,$N$18&gt;14),1,0)</f>
        <v>0</v>
      </c>
      <c r="T10" s="113">
        <f>IF(AND($L$18&lt;16,$N$18&gt;15),1,0)</f>
        <v>0</v>
      </c>
      <c r="U10" s="113">
        <f>IF(AND($L$18&lt;17,$N$18&gt;16),1,0)</f>
        <v>0</v>
      </c>
    </row>
    <row r="11" spans="1:22">
      <c r="F11" s="113">
        <f>IF(AND($L$19&lt;2,$N$19&gt;1),1,0)</f>
        <v>0</v>
      </c>
      <c r="G11" s="113">
        <f>IF(AND($L$19&lt;3,$N$19&gt;2),1,0)</f>
        <v>0</v>
      </c>
      <c r="H11" s="113">
        <f>IF(AND($L$19&lt;4,$N$19&gt;3),1,0)</f>
        <v>0</v>
      </c>
      <c r="I11" s="113">
        <f>IF(AND($L$19&lt;5,$N$19&gt;4),1,0)</f>
        <v>0</v>
      </c>
      <c r="J11" s="113">
        <f>IF(AND($L$19&lt;6,$N$19&gt;5),1,0)</f>
        <v>0</v>
      </c>
      <c r="K11" s="113">
        <f>IF(AND($L$19&lt;7,$N$19&gt;6),1,0)</f>
        <v>0</v>
      </c>
      <c r="L11" s="113">
        <f>IF(AND($L$19&lt;8,$N$19&gt;7),1,0)</f>
        <v>0</v>
      </c>
      <c r="M11" s="113">
        <f>IF(AND($L$19&lt;9,$N$19&gt;8),1,0)</f>
        <v>0</v>
      </c>
      <c r="N11" s="113">
        <f>IF(AND($L$19&lt;10,$N$19&gt;9),1,0)</f>
        <v>0</v>
      </c>
      <c r="O11" s="113">
        <f>IF(AND($L$19&lt;11,$N$19&gt;10),1,0)</f>
        <v>0</v>
      </c>
      <c r="P11" s="113">
        <f>IF(AND($L$19&lt;12,$N$19&gt;11),1,0)</f>
        <v>0</v>
      </c>
      <c r="Q11" s="113">
        <f>IF(AND($L$19&lt;13,$N$19&gt;12),1,0)</f>
        <v>0</v>
      </c>
      <c r="R11" s="113">
        <f>IF(AND($L$19&lt;14,$N$19&gt;13),1,0)</f>
        <v>0</v>
      </c>
      <c r="S11" s="113">
        <f>IF(AND($L$19&lt;15,$N$19&gt;14),1,0)</f>
        <v>0</v>
      </c>
      <c r="T11" s="113">
        <f>IF(AND($L$19&lt;16,$N$19&gt;15),1,0)</f>
        <v>0</v>
      </c>
      <c r="U11" s="113">
        <f>IF(AND($L$19&lt;17,$N$19&gt;16),1,0)</f>
        <v>0</v>
      </c>
    </row>
    <row r="12" spans="1:22">
      <c r="F12" s="113">
        <f>IF(AND($L$20&lt;2,$N$20&gt;1),1,0)</f>
        <v>0</v>
      </c>
      <c r="G12" s="113">
        <f>IF(AND($L$20&lt;3,$N$20&gt;2),1,0)</f>
        <v>0</v>
      </c>
      <c r="H12" s="113">
        <f>IF(AND($L$20&lt;4,$N$20&gt;3),1,0)</f>
        <v>0</v>
      </c>
      <c r="I12" s="113">
        <f>IF(AND($L$20&lt;5,$N$20&gt;4),1,0)</f>
        <v>0</v>
      </c>
      <c r="J12" s="113">
        <f>IF(AND($L$20&lt;6,$N$20&gt;5),1,0)</f>
        <v>0</v>
      </c>
      <c r="K12" s="113">
        <f>IF(AND($L$20&lt;7,$N$20&gt;6),1,0)</f>
        <v>0</v>
      </c>
      <c r="L12" s="113">
        <f>IF(AND($L$20&lt;8,$N$20&gt;7),1,0)</f>
        <v>0</v>
      </c>
      <c r="M12" s="113">
        <f>IF(AND($L$20&lt;9,$N$20&gt;8),1,0)</f>
        <v>0</v>
      </c>
      <c r="N12" s="113">
        <f>IF(AND($L$20&lt;10,$N$20&gt;9),1,0)</f>
        <v>0</v>
      </c>
      <c r="O12" s="113">
        <f>IF(AND($L$20&lt;11,$N$20&gt;10),1,0)</f>
        <v>0</v>
      </c>
      <c r="P12" s="113">
        <f>IF(AND($L$20&lt;12,$N$20&gt;11),1,0)</f>
        <v>0</v>
      </c>
      <c r="Q12" s="113">
        <f>IF(AND($L$20&lt;13,$N$20&gt;12),1,0)</f>
        <v>0</v>
      </c>
      <c r="R12" s="113">
        <f>IF(AND($L$20&lt;14,$N$20&gt;13),1,0)</f>
        <v>0</v>
      </c>
      <c r="S12" s="113">
        <f>IF(AND($L$20&lt;15,$N$20&gt;14),1,0)</f>
        <v>0</v>
      </c>
      <c r="T12" s="113">
        <f>IF(AND($L$20&lt;16,$N$20&gt;15),1,0)</f>
        <v>0</v>
      </c>
      <c r="U12" s="113">
        <f>IF(AND($L$20&lt;17,$N$20&gt;16),1,0)</f>
        <v>0</v>
      </c>
    </row>
    <row r="13" spans="1:22">
      <c r="F13" s="113">
        <f>IF(AND($L$21&lt;2,$N$21&gt;1),1,0)</f>
        <v>0</v>
      </c>
      <c r="G13" s="113">
        <f>IF(AND($L$21&lt;3,$N$21&gt;2),1,0)</f>
        <v>0</v>
      </c>
      <c r="H13" s="113">
        <f>IF(AND($L$21&lt;4,$N$21&gt;3),1,0)</f>
        <v>0</v>
      </c>
      <c r="I13" s="113">
        <f>IF(AND($L$21&lt;5,$N$21&gt;4),1,0)</f>
        <v>0</v>
      </c>
      <c r="J13" s="113">
        <f>IF(AND($L$21&lt;6,$N$21&gt;5),1,0)</f>
        <v>0</v>
      </c>
      <c r="K13" s="113">
        <f>IF(AND($L$21&lt;7,$N$21&gt;6),1,0)</f>
        <v>0</v>
      </c>
      <c r="L13" s="113">
        <f>IF(AND($L$21&lt;8,$N$21&gt;7),1,0)</f>
        <v>0</v>
      </c>
      <c r="M13" s="113">
        <f>IF(AND($L$21&lt;9,$N$21&gt;8),1,0)</f>
        <v>0</v>
      </c>
      <c r="N13" s="113">
        <f>IF(AND($L$21&lt;10,$N$21&gt;9),1,0)</f>
        <v>0</v>
      </c>
      <c r="O13" s="113">
        <f>IF(AND($L$21&lt;11,$N$21&gt;10),1,0)</f>
        <v>0</v>
      </c>
      <c r="P13" s="113">
        <f>IF(AND($L$21&lt;12,$N$21&gt;11),1,0)</f>
        <v>0</v>
      </c>
      <c r="Q13" s="113">
        <f>IF(AND($L$21&lt;13,$N$21&gt;12),1,0)</f>
        <v>0</v>
      </c>
      <c r="R13" s="113">
        <f>IF(AND($L$21&lt;14,$N$21&gt;13),1,0)</f>
        <v>0</v>
      </c>
      <c r="S13" s="113">
        <f>IF(AND($L$21&lt;15,$N$21&gt;14),1,0)</f>
        <v>0</v>
      </c>
      <c r="T13" s="113">
        <f>IF(AND($L$21&lt;16,$N$21&gt;15),1,0)</f>
        <v>0</v>
      </c>
      <c r="U13" s="113">
        <f>IF(AND($L$21&lt;17,$N$21&gt;16),1,0)</f>
        <v>0</v>
      </c>
    </row>
    <row r="14" spans="1:22" ht="17.100000000000001" hidden="1" customHeight="1"/>
    <row r="15" spans="1:22" ht="18" hidden="1" customHeight="1"/>
    <row r="16" spans="1:22" ht="18" hidden="1" customHeight="1">
      <c r="F16" s="116" t="s">
        <v>65</v>
      </c>
      <c r="G16" s="116" t="s">
        <v>66</v>
      </c>
      <c r="H16" s="116" t="s">
        <v>67</v>
      </c>
      <c r="I16" s="116" t="s">
        <v>68</v>
      </c>
      <c r="J16" s="116" t="s">
        <v>69</v>
      </c>
      <c r="L16" s="116" t="s">
        <v>87</v>
      </c>
      <c r="M16" s="116" t="s">
        <v>88</v>
      </c>
      <c r="N16" s="116" t="s">
        <v>89</v>
      </c>
      <c r="O16" s="116" t="s">
        <v>90</v>
      </c>
    </row>
    <row r="17" spans="5:15" ht="18" hidden="1" customHeight="1">
      <c r="E17" s="117" t="s">
        <v>86</v>
      </c>
      <c r="F17" s="118" t="str">
        <f>IFERROR((【1】工事計画書!Y58),"")</f>
        <v/>
      </c>
      <c r="G17" s="118">
        <f>IFERROR((【1】工事計画書!Z58),"")</f>
        <v>0</v>
      </c>
      <c r="H17" s="118">
        <f>IFERROR((【1】工事計画書!AA58),"")</f>
        <v>0</v>
      </c>
      <c r="I17" s="118">
        <f>IFERROR((【1】工事計画書!AB58),"")</f>
        <v>0</v>
      </c>
      <c r="J17" s="118">
        <f>IFERROR((【1】工事計画書!AC58),"")</f>
        <v>0</v>
      </c>
      <c r="K17" s="119" t="s">
        <v>160</v>
      </c>
      <c r="L17" s="116">
        <f t="shared" ref="L17:M21" si="0">IF(G17&lt;I17,G17,I17)</f>
        <v>0</v>
      </c>
      <c r="M17" s="116">
        <f t="shared" si="0"/>
        <v>0</v>
      </c>
      <c r="N17" s="116">
        <f t="shared" ref="N17:O21" si="1">IF(G17&lt;I17,I17,G17)</f>
        <v>0</v>
      </c>
      <c r="O17" s="116">
        <f t="shared" si="1"/>
        <v>0</v>
      </c>
    </row>
    <row r="18" spans="5:15" ht="18" hidden="1" customHeight="1">
      <c r="E18" s="117" t="s">
        <v>164</v>
      </c>
      <c r="F18" s="118">
        <f>IFERROR((【1】工事計画書!Y59),"")</f>
        <v>0</v>
      </c>
      <c r="G18" s="118">
        <f>IFERROR((【1】工事計画書!Z59),"")</f>
        <v>0</v>
      </c>
      <c r="H18" s="118">
        <f>IFERROR((【1】工事計画書!AA59),"")</f>
        <v>0</v>
      </c>
      <c r="I18" s="118">
        <f>IFERROR((【1】工事計画書!AB59),"")</f>
        <v>0</v>
      </c>
      <c r="J18" s="118">
        <f>IFERROR((【1】工事計画書!AC59),"")</f>
        <v>0</v>
      </c>
      <c r="K18" s="119" t="s">
        <v>160</v>
      </c>
      <c r="L18" s="116">
        <f t="shared" si="0"/>
        <v>0</v>
      </c>
      <c r="M18" s="116">
        <f t="shared" si="0"/>
        <v>0</v>
      </c>
      <c r="N18" s="116">
        <f t="shared" si="1"/>
        <v>0</v>
      </c>
      <c r="O18" s="116">
        <f t="shared" si="1"/>
        <v>0</v>
      </c>
    </row>
    <row r="19" spans="5:15" ht="18" hidden="1" customHeight="1">
      <c r="E19" s="117" t="s">
        <v>163</v>
      </c>
      <c r="F19" s="118">
        <f>IFERROR((【1】工事計画書!Y60),"")</f>
        <v>0</v>
      </c>
      <c r="G19" s="118">
        <f>IFERROR((【1】工事計画書!Z60),"")</f>
        <v>0</v>
      </c>
      <c r="H19" s="118">
        <f>IFERROR((【1】工事計画書!AA60),"")</f>
        <v>0</v>
      </c>
      <c r="I19" s="118">
        <f>IFERROR((【1】工事計画書!AB60),"")</f>
        <v>0</v>
      </c>
      <c r="J19" s="118">
        <f>IFERROR((【1】工事計画書!AC60),"")</f>
        <v>0</v>
      </c>
      <c r="K19" s="119" t="s">
        <v>160</v>
      </c>
      <c r="L19" s="116">
        <f t="shared" si="0"/>
        <v>0</v>
      </c>
      <c r="M19" s="116">
        <f t="shared" si="0"/>
        <v>0</v>
      </c>
      <c r="N19" s="116">
        <f t="shared" si="1"/>
        <v>0</v>
      </c>
      <c r="O19" s="116">
        <f t="shared" si="1"/>
        <v>0</v>
      </c>
    </row>
    <row r="20" spans="5:15" ht="18" hidden="1" customHeight="1">
      <c r="E20" s="117" t="s">
        <v>162</v>
      </c>
      <c r="F20" s="118">
        <f>IFERROR((【1】工事計画書!Y61),"")</f>
        <v>0</v>
      </c>
      <c r="G20" s="118">
        <f>IFERROR((【1】工事計画書!Z61),"")</f>
        <v>0</v>
      </c>
      <c r="H20" s="118">
        <f>IFERROR((【1】工事計画書!AA61),"")</f>
        <v>0</v>
      </c>
      <c r="I20" s="118">
        <f>IFERROR((【1】工事計画書!AB61),"")</f>
        <v>0</v>
      </c>
      <c r="J20" s="118">
        <f>IFERROR((【1】工事計画書!AC61),"")</f>
        <v>0</v>
      </c>
      <c r="K20" s="119" t="s">
        <v>160</v>
      </c>
      <c r="L20" s="116">
        <f t="shared" si="0"/>
        <v>0</v>
      </c>
      <c r="M20" s="116">
        <f t="shared" si="0"/>
        <v>0</v>
      </c>
      <c r="N20" s="116">
        <f t="shared" si="1"/>
        <v>0</v>
      </c>
      <c r="O20" s="116">
        <f t="shared" si="1"/>
        <v>0</v>
      </c>
    </row>
    <row r="21" spans="5:15" ht="18" hidden="1" customHeight="1">
      <c r="E21" s="117" t="s">
        <v>161</v>
      </c>
      <c r="F21" s="118">
        <f>IFERROR((【1】工事計画書!Y62),"")</f>
        <v>0</v>
      </c>
      <c r="G21" s="118">
        <f>IFERROR((【1】工事計画書!Z62),"")</f>
        <v>0</v>
      </c>
      <c r="H21" s="118">
        <f>IFERROR((【1】工事計画書!AA62),"")</f>
        <v>0</v>
      </c>
      <c r="I21" s="118">
        <f>IFERROR((【1】工事計画書!AB62),"")</f>
        <v>0</v>
      </c>
      <c r="J21" s="118">
        <f>IFERROR((【1】工事計画書!AC62),"")</f>
        <v>0</v>
      </c>
      <c r="K21" s="119" t="s">
        <v>160</v>
      </c>
      <c r="L21" s="116">
        <f t="shared" si="0"/>
        <v>0</v>
      </c>
      <c r="M21" s="116">
        <f t="shared" si="0"/>
        <v>0</v>
      </c>
      <c r="N21" s="116">
        <f t="shared" si="1"/>
        <v>0</v>
      </c>
      <c r="O21" s="116">
        <f t="shared" si="1"/>
        <v>0</v>
      </c>
    </row>
    <row r="22" spans="5:15" ht="18" hidden="1" customHeight="1"/>
    <row r="23" spans="5:15" ht="18" hidden="1" customHeight="1"/>
    <row r="24" spans="5:15" ht="18" hidden="1" customHeight="1"/>
  </sheetData>
  <sheetProtection sheet="1" objects="1" scenarios="1"/>
  <phoneticPr fontId="1"/>
  <conditionalFormatting sqref="F3">
    <cfRule type="expression" dxfId="1932" priority="24">
      <formula>AND(F13=1,A3=1)</formula>
    </cfRule>
    <cfRule type="expression" dxfId="1931" priority="450">
      <formula>AND(F9=1,E3=1)</formula>
    </cfRule>
    <cfRule type="expression" dxfId="1930" priority="336">
      <formula>AND(F10=1,D3=1)</formula>
    </cfRule>
    <cfRule type="expression" dxfId="1929" priority="232">
      <formula>AND(F11=1,C3=1)</formula>
    </cfRule>
    <cfRule type="expression" dxfId="1928" priority="128">
      <formula>AND(F12=1,B3=1)</formula>
    </cfRule>
  </conditionalFormatting>
  <conditionalFormatting sqref="F4">
    <cfRule type="expression" dxfId="1927" priority="40">
      <formula>AND(F13=1,A4=1)</formula>
    </cfRule>
    <cfRule type="expression" dxfId="1926" priority="248">
      <formula>AND(F11=1,C4=1)</formula>
    </cfRule>
    <cfRule type="expression" dxfId="1925" priority="362">
      <formula>AND(F10=1,D4=1)</formula>
    </cfRule>
    <cfRule type="expression" dxfId="1924" priority="456">
      <formula>AND(F9=1,E4=1)</formula>
    </cfRule>
    <cfRule type="expression" dxfId="1923" priority="144">
      <formula>AND(F12=1,B4=1)</formula>
    </cfRule>
  </conditionalFormatting>
  <conditionalFormatting sqref="F5">
    <cfRule type="expression" dxfId="1922" priority="264">
      <formula>AND(F11=1,C5=1)</formula>
    </cfRule>
    <cfRule type="expression" dxfId="1921" priority="160">
      <formula>AND(F12=1,B5=1)</formula>
    </cfRule>
    <cfRule type="expression" dxfId="1920" priority="472">
      <formula>AND($F$9=1,$E$5=1)</formula>
    </cfRule>
    <cfRule type="expression" dxfId="1919" priority="56">
      <formula>AND(F13=1,A5=1)</formula>
    </cfRule>
    <cfRule type="expression" dxfId="1918" priority="378">
      <formula>AND(F10=1,D5=1)</formula>
    </cfRule>
  </conditionalFormatting>
  <conditionalFormatting sqref="F6">
    <cfRule type="expression" dxfId="1917" priority="394">
      <formula>AND(F10=1,D6=1)</formula>
    </cfRule>
    <cfRule type="expression" dxfId="1916" priority="176">
      <formula>AND(F12=1,B6=1)</formula>
    </cfRule>
    <cfRule type="expression" dxfId="1915" priority="72">
      <formula>AND(F13=1,A6=1)</formula>
    </cfRule>
    <cfRule type="expression" dxfId="1914" priority="488">
      <formula>AND($F$9=1,$E$6=1)</formula>
    </cfRule>
    <cfRule type="expression" dxfId="1913" priority="280">
      <formula>AND(F11=1,C6=1)</formula>
    </cfRule>
  </conditionalFormatting>
  <conditionalFormatting sqref="F7">
    <cfRule type="expression" dxfId="1912" priority="88">
      <formula>AND(F13=1,A7=1)</formula>
    </cfRule>
    <cfRule type="expression" dxfId="1911" priority="192">
      <formula>AND(F12=1,B7=1)</formula>
    </cfRule>
    <cfRule type="expression" dxfId="1910" priority="296">
      <formula>AND(F11=1,C7=1)</formula>
    </cfRule>
    <cfRule type="expression" dxfId="1909" priority="504">
      <formula>AND($F$9=1,$E$7=1)</formula>
    </cfRule>
    <cfRule type="expression" dxfId="1908" priority="410">
      <formula>AND(F10=1,D7=1)</formula>
    </cfRule>
  </conditionalFormatting>
  <conditionalFormatting sqref="F8">
    <cfRule type="expression" dxfId="1907" priority="208">
      <formula>AND(F12=1,B8=1)</formula>
    </cfRule>
    <cfRule type="expression" dxfId="1906" priority="104">
      <formula>AND(F13=1,A8=1)</formula>
    </cfRule>
    <cfRule type="expression" dxfId="1905" priority="312">
      <formula>AND(F11=1,C8=1)</formula>
    </cfRule>
    <cfRule type="expression" dxfId="1904" priority="520">
      <formula>AND(F9=1,E8=1)</formula>
    </cfRule>
    <cfRule type="expression" dxfId="1903" priority="426">
      <formula>AND(F10=1,D8=1)</formula>
    </cfRule>
  </conditionalFormatting>
  <conditionalFormatting sqref="G3">
    <cfRule type="expression" dxfId="1902" priority="335">
      <formula>AND(G10=1,D3=1)</formula>
    </cfRule>
    <cfRule type="expression" dxfId="1901" priority="23">
      <formula>AND(G13=1,A3=1)</formula>
    </cfRule>
    <cfRule type="expression" dxfId="1900" priority="231">
      <formula>AND(G11=1,C3=1)</formula>
    </cfRule>
    <cfRule type="expression" dxfId="1899" priority="449">
      <formula>AND(G9=1,E3=1)</formula>
    </cfRule>
    <cfRule type="expression" dxfId="1898" priority="127">
      <formula>AND(G12=1,B3=1)</formula>
    </cfRule>
  </conditionalFormatting>
  <conditionalFormatting sqref="G4">
    <cfRule type="expression" dxfId="1897" priority="143">
      <formula>AND(G12=1,B4=1)</formula>
    </cfRule>
    <cfRule type="expression" dxfId="1896" priority="359">
      <formula>AND(G10=1,D4=1)</formula>
    </cfRule>
    <cfRule type="expression" dxfId="1895" priority="247">
      <formula>AND(G11=1,C4=1)</formula>
    </cfRule>
    <cfRule type="expression" dxfId="1894" priority="39">
      <formula>AND(G13=1,A4=1)</formula>
    </cfRule>
    <cfRule type="expression" dxfId="1893" priority="360">
      <formula>AND(G9=1,E4=1)</formula>
    </cfRule>
  </conditionalFormatting>
  <conditionalFormatting sqref="G5">
    <cfRule type="expression" dxfId="1892" priority="377">
      <formula>AND(G10=1,D5=1)</formula>
    </cfRule>
    <cfRule type="expression" dxfId="1891" priority="471">
      <formula>AND($G$9=1,$E$5=1)</formula>
    </cfRule>
    <cfRule type="expression" dxfId="1890" priority="263">
      <formula>AND(G11=1,C5=1)</formula>
    </cfRule>
    <cfRule type="expression" dxfId="1889" priority="55">
      <formula>AND(G13=1,A5=1)</formula>
    </cfRule>
    <cfRule type="expression" dxfId="1888" priority="159">
      <formula>AND(G12=1,B5=1)</formula>
    </cfRule>
  </conditionalFormatting>
  <conditionalFormatting sqref="G6">
    <cfRule type="expression" dxfId="1887" priority="279">
      <formula>AND(G11=1,C6=1)</formula>
    </cfRule>
    <cfRule type="expression" dxfId="1886" priority="71">
      <formula>AND(G13=1,A6=1)</formula>
    </cfRule>
    <cfRule type="expression" dxfId="1885" priority="487">
      <formula>AND($G$9=1,$E$6=1)</formula>
    </cfRule>
    <cfRule type="expression" dxfId="1884" priority="175">
      <formula>AND(G12=1,B6=1)</formula>
    </cfRule>
    <cfRule type="expression" dxfId="1883" priority="393">
      <formula>AND(G10=1,D6=1)</formula>
    </cfRule>
  </conditionalFormatting>
  <conditionalFormatting sqref="G7">
    <cfRule type="expression" dxfId="1882" priority="191">
      <formula>AND(G12=1,B7=1)</formula>
    </cfRule>
    <cfRule type="expression" dxfId="1881" priority="409">
      <formula>AND(G10=1,D7=1)</formula>
    </cfRule>
    <cfRule type="expression" dxfId="1880" priority="87">
      <formula>AND(G13=1,A7=1)</formula>
    </cfRule>
    <cfRule type="expression" dxfId="1879" priority="295">
      <formula>AND(G11=1,C7=1)</formula>
    </cfRule>
    <cfRule type="expression" dxfId="1878" priority="503">
      <formula>AND($G$9=1,$E$7=1)</formula>
    </cfRule>
  </conditionalFormatting>
  <conditionalFormatting sqref="G8">
    <cfRule type="expression" dxfId="1877" priority="519">
      <formula>AND(G9=1,E8=1)</formula>
    </cfRule>
    <cfRule type="expression" dxfId="1876" priority="311">
      <formula>AND(G11=1,C8=1)</formula>
    </cfRule>
    <cfRule type="expression" dxfId="1875" priority="425">
      <formula>AND(G10=1,D8=1)</formula>
    </cfRule>
    <cfRule type="expression" dxfId="1874" priority="103">
      <formula>AND(G13=1,A8=1)</formula>
    </cfRule>
    <cfRule type="expression" dxfId="1873" priority="207">
      <formula>AND(G12=1,B8=1)</formula>
    </cfRule>
  </conditionalFormatting>
  <conditionalFormatting sqref="G27">
    <cfRule type="containsText" dxfId="1872" priority="521" operator="containsText" text="A">
      <formula>NOT(ISERROR(SEARCH("A",G27)))</formula>
    </cfRule>
  </conditionalFormatting>
  <conditionalFormatting sqref="H3">
    <cfRule type="expression" dxfId="1871" priority="22">
      <formula>AND(H13=1,A3=1)</formula>
    </cfRule>
    <cfRule type="expression" dxfId="1870" priority="230">
      <formula>AND(H11=1,C3=1)</formula>
    </cfRule>
    <cfRule type="expression" dxfId="1869" priority="126">
      <formula>AND(H12=1,B3=1)</formula>
    </cfRule>
    <cfRule type="expression" dxfId="1868" priority="448">
      <formula>AND(H9=1,E3=1)</formula>
    </cfRule>
    <cfRule type="expression" dxfId="1867" priority="334">
      <formula>AND(H10=1,D3=1)</formula>
    </cfRule>
  </conditionalFormatting>
  <conditionalFormatting sqref="H4">
    <cfRule type="expression" dxfId="1866" priority="246">
      <formula>AND(H11=1,C4=1)</formula>
    </cfRule>
    <cfRule type="expression" dxfId="1865" priority="38">
      <formula>AND(H13=1,A4=1)</formula>
    </cfRule>
    <cfRule type="expression" dxfId="1864" priority="361">
      <formula>AND(H10=1,D4=1)</formula>
    </cfRule>
    <cfRule type="expression" dxfId="1863" priority="455">
      <formula>AND(H9=1,E4=1)</formula>
    </cfRule>
    <cfRule type="expression" dxfId="1862" priority="142">
      <formula>AND(H12=1,B4=1)</formula>
    </cfRule>
  </conditionalFormatting>
  <conditionalFormatting sqref="H5">
    <cfRule type="expression" dxfId="1861" priority="54">
      <formula>AND(H13=1,A5=1)</formula>
    </cfRule>
    <cfRule type="expression" dxfId="1860" priority="376">
      <formula>AND(H10=1,D5=1)</formula>
    </cfRule>
    <cfRule type="expression" dxfId="1859" priority="262">
      <formula>AND(H11=1,C5=1)</formula>
    </cfRule>
    <cfRule type="expression" dxfId="1858" priority="158">
      <formula>AND(H12=1,B5=1)</formula>
    </cfRule>
    <cfRule type="expression" dxfId="1857" priority="470">
      <formula>AND($H$9=1,$E$5=1)</formula>
    </cfRule>
  </conditionalFormatting>
  <conditionalFormatting sqref="H6">
    <cfRule type="expression" dxfId="1856" priority="70">
      <formula>AND(H13=1,A6=1)</formula>
    </cfRule>
    <cfRule type="expression" dxfId="1855" priority="392">
      <formula>AND(H10=1,D6=1)</formula>
    </cfRule>
    <cfRule type="expression" dxfId="1854" priority="174">
      <formula>AND(H12=1,B6=1)</formula>
    </cfRule>
    <cfRule type="expression" dxfId="1853" priority="486">
      <formula>AND($H$9=1,$E$6=1)</formula>
    </cfRule>
    <cfRule type="expression" dxfId="1852" priority="278">
      <formula>AND(H11=1,C6=1)</formula>
    </cfRule>
  </conditionalFormatting>
  <conditionalFormatting sqref="H7">
    <cfRule type="expression" dxfId="1851" priority="408">
      <formula>AND(H10=1,D7=1)</formula>
    </cfRule>
    <cfRule type="expression" dxfId="1850" priority="86">
      <formula>AND(H13=1,A7=1)</formula>
    </cfRule>
    <cfRule type="expression" dxfId="1849" priority="294">
      <formula>AND(H11=1,C7=1)</formula>
    </cfRule>
    <cfRule type="expression" dxfId="1848" priority="190">
      <formula>AND(H12=1,B7=1)</formula>
    </cfRule>
    <cfRule type="expression" dxfId="1847" priority="502">
      <formula>AND($H$9=1,$E$7=1)</formula>
    </cfRule>
  </conditionalFormatting>
  <conditionalFormatting sqref="H8">
    <cfRule type="expression" dxfId="1846" priority="102">
      <formula>AND(H13=1,A8=1)</formula>
    </cfRule>
    <cfRule type="expression" dxfId="1845" priority="206">
      <formula>AND(H12=1,B8=1)</formula>
    </cfRule>
    <cfRule type="expression" dxfId="1844" priority="310">
      <formula>AND(H11=1,C8=1)</formula>
    </cfRule>
    <cfRule type="expression" dxfId="1843" priority="424">
      <formula>AND(H10=1,D8=1)</formula>
    </cfRule>
    <cfRule type="expression" dxfId="1842" priority="518">
      <formula>AND(H9=1,E8=1)</formula>
    </cfRule>
  </conditionalFormatting>
  <conditionalFormatting sqref="I3">
    <cfRule type="expression" dxfId="1841" priority="229">
      <formula>AND(I11=1,C3=1)</formula>
    </cfRule>
    <cfRule type="expression" dxfId="1840" priority="447">
      <formula>AND(I9=1,E3=1)</formula>
    </cfRule>
    <cfRule type="expression" dxfId="1839" priority="333">
      <formula>AND(I10=1,D3=1)</formula>
    </cfRule>
    <cfRule type="expression" dxfId="1838" priority="21">
      <formula>AND(I13=1,A3=1)</formula>
    </cfRule>
    <cfRule type="expression" dxfId="1837" priority="125">
      <formula>AND(I12=1,B3=1)</formula>
    </cfRule>
  </conditionalFormatting>
  <conditionalFormatting sqref="I4">
    <cfRule type="expression" dxfId="1836" priority="358">
      <formula>AND(I9=1,E4=1)</formula>
    </cfRule>
    <cfRule type="expression" dxfId="1835" priority="141">
      <formula>AND(I12=1,B4=1)</formula>
    </cfRule>
    <cfRule type="expression" dxfId="1834" priority="245">
      <formula>AND(I11=1,C4=1)</formula>
    </cfRule>
    <cfRule type="expression" dxfId="1833" priority="357">
      <formula>AND(I10=1,D4=1)</formula>
    </cfRule>
    <cfRule type="expression" dxfId="1832" priority="37">
      <formula>AND(I13=1,A4=1)</formula>
    </cfRule>
  </conditionalFormatting>
  <conditionalFormatting sqref="I5">
    <cfRule type="expression" dxfId="1831" priority="469">
      <formula>AND(I9=1,E5=1)</formula>
    </cfRule>
    <cfRule type="expression" dxfId="1830" priority="375">
      <formula>AND(I10=1,D5=1)</formula>
    </cfRule>
    <cfRule type="expression" dxfId="1829" priority="157">
      <formula>AND(I12=1,B5=1)</formula>
    </cfRule>
    <cfRule type="expression" dxfId="1828" priority="53">
      <formula>AND(I13=1,A5=1)</formula>
    </cfRule>
    <cfRule type="expression" dxfId="1827" priority="261">
      <formula>AND(I11=1,C5=1)</formula>
    </cfRule>
  </conditionalFormatting>
  <conditionalFormatting sqref="I6">
    <cfRule type="expression" dxfId="1826" priority="69">
      <formula>AND(I13=1,A6=1)</formula>
    </cfRule>
    <cfRule type="expression" dxfId="1825" priority="173">
      <formula>AND(I12=1,B6=1)</formula>
    </cfRule>
    <cfRule type="expression" dxfId="1824" priority="391">
      <formula>AND(I10=1,D6=1)</formula>
    </cfRule>
    <cfRule type="expression" dxfId="1823" priority="485">
      <formula>AND($I$9=1,$E$6=1)</formula>
    </cfRule>
    <cfRule type="expression" dxfId="1822" priority="277">
      <formula>AND(I11=1,C6=1)</formula>
    </cfRule>
  </conditionalFormatting>
  <conditionalFormatting sqref="I7">
    <cfRule type="expression" dxfId="1821" priority="189">
      <formula>AND(I12=1,B7=1)</formula>
    </cfRule>
    <cfRule type="expression" dxfId="1820" priority="293">
      <formula>AND(I11=1,C7=1)</formula>
    </cfRule>
    <cfRule type="expression" dxfId="1819" priority="407">
      <formula>AND(I10=1,D7=1)</formula>
    </cfRule>
    <cfRule type="expression" dxfId="1818" priority="85">
      <formula>AND(I13=1,A7=1)</formula>
    </cfRule>
    <cfRule type="expression" dxfId="1817" priority="501">
      <formula>AND($I$9=1,$E$7=1)</formula>
    </cfRule>
  </conditionalFormatting>
  <conditionalFormatting sqref="I8">
    <cfRule type="expression" dxfId="1816" priority="423">
      <formula>AND(I10=1,D8=1)</formula>
    </cfRule>
    <cfRule type="expression" dxfId="1815" priority="205">
      <formula>AND(I12=1,B8=1)</formula>
    </cfRule>
    <cfRule type="expression" dxfId="1814" priority="309">
      <formula>AND(I11=1,C8=1)</formula>
    </cfRule>
    <cfRule type="expression" dxfId="1813" priority="101">
      <formula>AND(I13=1,A8=1)</formula>
    </cfRule>
    <cfRule type="expression" dxfId="1812" priority="516">
      <formula>AND(I9=1,E8=1)</formula>
    </cfRule>
  </conditionalFormatting>
  <conditionalFormatting sqref="J3">
    <cfRule type="expression" dxfId="1811" priority="228">
      <formula>AND(J11=1,C3=1)</formula>
    </cfRule>
    <cfRule type="expression" dxfId="1810" priority="332">
      <formula>AND(J10=1,D3=1)</formula>
    </cfRule>
    <cfRule type="expression" dxfId="1809" priority="124">
      <formula>AND(J12=1,B3=1)</formula>
    </cfRule>
    <cfRule type="expression" dxfId="1808" priority="20">
      <formula>AND(J13=1,A3=1)</formula>
    </cfRule>
    <cfRule type="expression" dxfId="1807" priority="446">
      <formula>AND(J9=1,E3=1)</formula>
    </cfRule>
  </conditionalFormatting>
  <conditionalFormatting sqref="J4">
    <cfRule type="expression" dxfId="1806" priority="36">
      <formula>AND(J13=1,A4=1)</formula>
    </cfRule>
    <cfRule type="expression" dxfId="1805" priority="140">
      <formula>AND(J12=1,B4=1)</formula>
    </cfRule>
    <cfRule type="expression" dxfId="1804" priority="355">
      <formula>AND(J10=1,D4=1)</formula>
    </cfRule>
    <cfRule type="expression" dxfId="1803" priority="244">
      <formula>AND(J11=1,C4=1)</formula>
    </cfRule>
    <cfRule type="expression" dxfId="1802" priority="356">
      <formula>AND(J9=1,E4=1)</formula>
    </cfRule>
  </conditionalFormatting>
  <conditionalFormatting sqref="J5">
    <cfRule type="expression" dxfId="1801" priority="374">
      <formula>AND(J10=1,D5=1)</formula>
    </cfRule>
    <cfRule type="expression" dxfId="1800" priority="52">
      <formula>AND(J13=1,A5=1)</formula>
    </cfRule>
    <cfRule type="expression" dxfId="1799" priority="260">
      <formula>AND(J11=1,C5=1)</formula>
    </cfRule>
    <cfRule type="expression" dxfId="1798" priority="468">
      <formula>AND(J9=1,E5=1)</formula>
    </cfRule>
    <cfRule type="expression" dxfId="1797" priority="156">
      <formula>AND(J12=1,B5=1)</formula>
    </cfRule>
  </conditionalFormatting>
  <conditionalFormatting sqref="J6">
    <cfRule type="expression" dxfId="1796" priority="390">
      <formula>AND(J10=1,D6=1)</formula>
    </cfRule>
    <cfRule type="expression" dxfId="1795" priority="276">
      <formula>AND(J11=1,C6=1)</formula>
    </cfRule>
    <cfRule type="expression" dxfId="1794" priority="484">
      <formula>AND($J$9=1,$E$6=1)</formula>
    </cfRule>
    <cfRule type="expression" dxfId="1793" priority="172">
      <formula>AND(J12=1,B6=1)</formula>
    </cfRule>
    <cfRule type="expression" dxfId="1792" priority="68">
      <formula>AND(J13=1,A6=1)</formula>
    </cfRule>
  </conditionalFormatting>
  <conditionalFormatting sqref="J7">
    <cfRule type="expression" dxfId="1791" priority="406">
      <formula>AND(J10=1,D7=1)</formula>
    </cfRule>
    <cfRule type="expression" dxfId="1790" priority="292">
      <formula>AND(J11=1,C7=1)</formula>
    </cfRule>
    <cfRule type="expression" dxfId="1789" priority="500">
      <formula>AND($J$9=1,$E$7=1)</formula>
    </cfRule>
    <cfRule type="expression" dxfId="1788" priority="188">
      <formula>AND(J12=1,B7=1)</formula>
    </cfRule>
    <cfRule type="expression" dxfId="1787" priority="84">
      <formula>AND(J13=1,A7=1)</formula>
    </cfRule>
  </conditionalFormatting>
  <conditionalFormatting sqref="J8">
    <cfRule type="expression" dxfId="1786" priority="422">
      <formula>AND(J10=1,D8=1)</formula>
    </cfRule>
    <cfRule type="expression" dxfId="1785" priority="308">
      <formula>AND(J11=1,C8=1)</formula>
    </cfRule>
    <cfRule type="expression" dxfId="1784" priority="517">
      <formula>AND(J9=1,E8=1)</formula>
    </cfRule>
    <cfRule type="expression" dxfId="1783" priority="204">
      <formula>AND(J12=1,B8=1)</formula>
    </cfRule>
    <cfRule type="expression" dxfId="1782" priority="100">
      <formula>AND(J13=1,A8=1)</formula>
    </cfRule>
  </conditionalFormatting>
  <conditionalFormatting sqref="K3">
    <cfRule type="expression" dxfId="1781" priority="19">
      <formula>AND(K13=1,A3=1)</formula>
    </cfRule>
    <cfRule type="expression" dxfId="1780" priority="445">
      <formula>AND(K9=1,E3=1)</formula>
    </cfRule>
    <cfRule type="expression" dxfId="1779" priority="227">
      <formula>AND(K11=1,C3=1)</formula>
    </cfRule>
    <cfRule type="expression" dxfId="1778" priority="331">
      <formula>AND(K10=1,D3=1)</formula>
    </cfRule>
    <cfRule type="expression" dxfId="1777" priority="123">
      <formula>AND(K12=1,B3=1)</formula>
    </cfRule>
  </conditionalFormatting>
  <conditionalFormatting sqref="K4">
    <cfRule type="expression" dxfId="1776" priority="35">
      <formula>AND(K13=1,A4=1)</formula>
    </cfRule>
    <cfRule type="expression" dxfId="1775" priority="354">
      <formula>AND(K9=1,E4=1)</formula>
    </cfRule>
    <cfRule type="expression" dxfId="1774" priority="353">
      <formula>AND(K10=1,D4=1)</formula>
    </cfRule>
    <cfRule type="expression" dxfId="1773" priority="139">
      <formula>AND(K12=1,B4=1)</formula>
    </cfRule>
    <cfRule type="expression" dxfId="1772" priority="243">
      <formula>AND(K11=1,C4=1)</formula>
    </cfRule>
  </conditionalFormatting>
  <conditionalFormatting sqref="K5">
    <cfRule type="expression" dxfId="1771" priority="259">
      <formula>AND(K11=1,C5=1)</formula>
    </cfRule>
    <cfRule type="expression" dxfId="1770" priority="51">
      <formula>AND(K13=1,A5=1)</formula>
    </cfRule>
    <cfRule type="expression" dxfId="1769" priority="155">
      <formula>AND(K12=1,B5=1)</formula>
    </cfRule>
    <cfRule type="expression" dxfId="1768" priority="467">
      <formula>AND(K9=1,E5=1)</formula>
    </cfRule>
    <cfRule type="expression" dxfId="1767" priority="373">
      <formula>AND(K10=1,D5=1)</formula>
    </cfRule>
  </conditionalFormatting>
  <conditionalFormatting sqref="K6">
    <cfRule type="expression" dxfId="1766" priority="389">
      <formula>AND(K10=1,D6=1)</formula>
    </cfRule>
    <cfRule type="expression" dxfId="1765" priority="483">
      <formula>AND($K$9=1,$E$6=1)</formula>
    </cfRule>
    <cfRule type="expression" dxfId="1764" priority="67">
      <formula>AND(K13=1,A6=1)</formula>
    </cfRule>
    <cfRule type="expression" dxfId="1763" priority="275">
      <formula>AND(K11=1,C6=1)</formula>
    </cfRule>
    <cfRule type="expression" dxfId="1762" priority="171">
      <formula>AND(K12=1,B6=1)</formula>
    </cfRule>
  </conditionalFormatting>
  <conditionalFormatting sqref="K7">
    <cfRule type="expression" dxfId="1761" priority="187">
      <formula>AND(K12=1,B7=1)</formula>
    </cfRule>
    <cfRule type="expression" dxfId="1760" priority="499">
      <formula>AND($K$9=1,$E$7=1)</formula>
    </cfRule>
    <cfRule type="expression" dxfId="1759" priority="83">
      <formula>AND(K13=1,A7=1)</formula>
    </cfRule>
    <cfRule type="expression" dxfId="1758" priority="405">
      <formula>AND(K10=1,D7=1)</formula>
    </cfRule>
    <cfRule type="expression" dxfId="1757" priority="291">
      <formula>AND(K11=1,C7=1)</formula>
    </cfRule>
  </conditionalFormatting>
  <conditionalFormatting sqref="K8">
    <cfRule type="expression" dxfId="1756" priority="203">
      <formula>AND(K12=1,B8=1)</formula>
    </cfRule>
    <cfRule type="expression" dxfId="1755" priority="421">
      <formula>AND(K10=1,D8=1)</formula>
    </cfRule>
    <cfRule type="expression" dxfId="1754" priority="307">
      <formula>AND(K11=1,C8=1)</formula>
    </cfRule>
    <cfRule type="expression" dxfId="1753" priority="99">
      <formula>AND(K13=1,A8=1)</formula>
    </cfRule>
    <cfRule type="expression" dxfId="1752" priority="515">
      <formula>AND(K9=1,E8=1)</formula>
    </cfRule>
  </conditionalFormatting>
  <conditionalFormatting sqref="L3">
    <cfRule type="expression" dxfId="1751" priority="330">
      <formula>AND(L10=1,D3=1)</formula>
    </cfRule>
    <cfRule type="expression" dxfId="1750" priority="444">
      <formula>AND(L9=1,E3=1)</formula>
    </cfRule>
    <cfRule type="expression" dxfId="1749" priority="18">
      <formula>AND(L13=1,A3=1)</formula>
    </cfRule>
    <cfRule type="expression" dxfId="1748" priority="226">
      <formula>AND(L11=1,C3=1)</formula>
    </cfRule>
    <cfRule type="expression" dxfId="1747" priority="122">
      <formula>AND(L12=1,B3=1)</formula>
    </cfRule>
  </conditionalFormatting>
  <conditionalFormatting sqref="L4">
    <cfRule type="expression" dxfId="1746" priority="242">
      <formula>AND(L11=1,C4=1)</formula>
    </cfRule>
    <cfRule type="expression" dxfId="1745" priority="351">
      <formula>AND(L10=1,D4=1)</formula>
    </cfRule>
    <cfRule type="expression" dxfId="1744" priority="352">
      <formula>AND(L9=1,E4=1)</formula>
    </cfRule>
    <cfRule type="expression" dxfId="1743" priority="138">
      <formula>AND(L12=1,B4=1)</formula>
    </cfRule>
    <cfRule type="expression" dxfId="1742" priority="34">
      <formula>AND(L13=1,A4=1)</formula>
    </cfRule>
  </conditionalFormatting>
  <conditionalFormatting sqref="L5">
    <cfRule type="expression" dxfId="1741" priority="50">
      <formula>AND(L13=1,A5=1)</formula>
    </cfRule>
    <cfRule type="expression" dxfId="1740" priority="154">
      <formula>AND(L12=1,B5=1)</formula>
    </cfRule>
    <cfRule type="expression" dxfId="1739" priority="258">
      <formula>AND(L11=1,C5=1)</formula>
    </cfRule>
    <cfRule type="expression" dxfId="1738" priority="372">
      <formula>AND(L10=1,D5=1)</formula>
    </cfRule>
    <cfRule type="expression" dxfId="1737" priority="466">
      <formula>AND(L9=1,E5=1)</formula>
    </cfRule>
  </conditionalFormatting>
  <conditionalFormatting sqref="L6">
    <cfRule type="expression" dxfId="1736" priority="66">
      <formula>AND(L13=1,A6=1)</formula>
    </cfRule>
    <cfRule type="expression" dxfId="1735" priority="482">
      <formula>AND($L$9=1,$E$6=1)</formula>
    </cfRule>
    <cfRule type="expression" dxfId="1734" priority="274">
      <formula>AND(L11=1,C6=1)</formula>
    </cfRule>
    <cfRule type="expression" dxfId="1733" priority="170">
      <formula>AND(L12=1,B6=1)</formula>
    </cfRule>
    <cfRule type="expression" dxfId="1732" priority="388">
      <formula>AND(L10=1,D6=1)</formula>
    </cfRule>
  </conditionalFormatting>
  <conditionalFormatting sqref="L7">
    <cfRule type="expression" dxfId="1731" priority="290">
      <formula>AND(L11=1,C7=1)</formula>
    </cfRule>
    <cfRule type="expression" dxfId="1730" priority="186">
      <formula>AND(L12=1,B7=1)</formula>
    </cfRule>
    <cfRule type="expression" dxfId="1729" priority="82">
      <formula>AND(L13=1,A7=1)</formula>
    </cfRule>
    <cfRule type="expression" dxfId="1728" priority="498">
      <formula>AND($L$9=1,$E$7=1)</formula>
    </cfRule>
    <cfRule type="expression" dxfId="1727" priority="404">
      <formula>AND(L10=1,D7=1)</formula>
    </cfRule>
  </conditionalFormatting>
  <conditionalFormatting sqref="L8">
    <cfRule type="expression" dxfId="1726" priority="202">
      <formula>AND(L12=1,B8=1)</formula>
    </cfRule>
    <cfRule type="expression" dxfId="1725" priority="514">
      <formula>AND(L9=1,E8=1)</formula>
    </cfRule>
    <cfRule type="expression" dxfId="1724" priority="420">
      <formula>AND(L10=1,D8=1)</formula>
    </cfRule>
    <cfRule type="expression" dxfId="1723" priority="98">
      <formula>AND(L13=1,A8=1)</formula>
    </cfRule>
    <cfRule type="expression" dxfId="1722" priority="306">
      <formula>AND(L11=1,C8=1)</formula>
    </cfRule>
  </conditionalFormatting>
  <conditionalFormatting sqref="M3">
    <cfRule type="expression" dxfId="1721" priority="225">
      <formula>AND(M11=1,C3=1)</formula>
    </cfRule>
    <cfRule type="expression" dxfId="1720" priority="443">
      <formula>AND(M9=1,E3=1)</formula>
    </cfRule>
    <cfRule type="expression" dxfId="1719" priority="121">
      <formula>AND(M12=1,B3=1)</formula>
    </cfRule>
    <cfRule type="expression" dxfId="1718" priority="17">
      <formula>AND(M13=1,A3=1)</formula>
    </cfRule>
    <cfRule type="expression" dxfId="1717" priority="329">
      <formula>AND(M10=1,D3=1)</formula>
    </cfRule>
  </conditionalFormatting>
  <conditionalFormatting sqref="M4">
    <cfRule type="expression" dxfId="1716" priority="350">
      <formula>AND(M9=1,E4=1)</formula>
    </cfRule>
    <cfRule type="expression" dxfId="1715" priority="137">
      <formula>AND(M12=1,B4=1)</formula>
    </cfRule>
    <cfRule type="expression" dxfId="1714" priority="33">
      <formula>AND(M13=1,A4=1)</formula>
    </cfRule>
    <cfRule type="expression" dxfId="1713" priority="241">
      <formula>AND(M11=1,C4=1)</formula>
    </cfRule>
    <cfRule type="expression" dxfId="1712" priority="349">
      <formula>AND(M10=1,D4=1)</formula>
    </cfRule>
  </conditionalFormatting>
  <conditionalFormatting sqref="M5">
    <cfRule type="expression" dxfId="1711" priority="371">
      <formula>AND(M10=1,D5=1)</formula>
    </cfRule>
    <cfRule type="expression" dxfId="1710" priority="465">
      <formula>AND(M9=1,E5=1)</formula>
    </cfRule>
    <cfRule type="expression" dxfId="1709" priority="49">
      <formula>AND(M13=1,A5=1)</formula>
    </cfRule>
    <cfRule type="expression" dxfId="1708" priority="257">
      <formula>AND(M11=1,C5=1)</formula>
    </cfRule>
    <cfRule type="expression" dxfId="1707" priority="153">
      <formula>AND(M12=1,B5=1)</formula>
    </cfRule>
  </conditionalFormatting>
  <conditionalFormatting sqref="M6">
    <cfRule type="expression" dxfId="1706" priority="387">
      <formula>AND(M10=1,D6=1)</formula>
    </cfRule>
    <cfRule type="expression" dxfId="1705" priority="273">
      <formula>AND(M11=1,C6=1)</formula>
    </cfRule>
    <cfRule type="expression" dxfId="1704" priority="65">
      <formula>AND(M13=1,A6=1)</formula>
    </cfRule>
    <cfRule type="expression" dxfId="1703" priority="481">
      <formula>AND($M$9=1,$E$6=1)</formula>
    </cfRule>
    <cfRule type="expression" dxfId="1702" priority="169">
      <formula>AND(M12=1,B6=1)</formula>
    </cfRule>
  </conditionalFormatting>
  <conditionalFormatting sqref="M7">
    <cfRule type="expression" dxfId="1701" priority="185">
      <formula>AND(M12=1,B7=1)</formula>
    </cfRule>
    <cfRule type="expression" dxfId="1700" priority="81">
      <formula>AND(M13=1,A7=1)</formula>
    </cfRule>
    <cfRule type="expression" dxfId="1699" priority="289">
      <formula>AND(M11=1,C7=1)</formula>
    </cfRule>
    <cfRule type="expression" dxfId="1698" priority="403">
      <formula>AND(M10=1,D7=1)</formula>
    </cfRule>
    <cfRule type="expression" dxfId="1697" priority="497">
      <formula>AND($M$9=1,$E$7=1)</formula>
    </cfRule>
  </conditionalFormatting>
  <conditionalFormatting sqref="M8">
    <cfRule type="expression" dxfId="1696" priority="201">
      <formula>AND(M12=1,B8=1)</formula>
    </cfRule>
    <cfRule type="expression" dxfId="1695" priority="513">
      <formula>AND($M$9=1,$E$8=1)</formula>
    </cfRule>
    <cfRule type="expression" dxfId="1694" priority="305">
      <formula>AND(M11=1,C8=1)</formula>
    </cfRule>
    <cfRule type="expression" dxfId="1693" priority="97">
      <formula>AND(M13=1,A8=1)</formula>
    </cfRule>
    <cfRule type="expression" dxfId="1692" priority="419">
      <formula>AND(M10=1,D8=1)</formula>
    </cfRule>
  </conditionalFormatting>
  <conditionalFormatting sqref="N2">
    <cfRule type="expression" dxfId="1691" priority="320">
      <formula>AND(N10=1,D2=1)</formula>
    </cfRule>
    <cfRule type="expression" dxfId="1690" priority="8">
      <formula>AND(N13=1,A2=1)</formula>
    </cfRule>
    <cfRule type="expression" dxfId="1689" priority="216">
      <formula>AND(N11=1,C2=1)</formula>
    </cfRule>
    <cfRule type="expression" dxfId="1688" priority="434">
      <formula>AND(N9=1,E2=1)</formula>
    </cfRule>
    <cfRule type="expression" dxfId="1687" priority="112">
      <formula>AND(N12=1,B2=1)</formula>
    </cfRule>
  </conditionalFormatting>
  <conditionalFormatting sqref="N3">
    <cfRule type="expression" dxfId="1686" priority="442">
      <formula>AND(N9=1,E3=1)</formula>
    </cfRule>
    <cfRule type="expression" dxfId="1685" priority="328">
      <formula>AND(N10=1,D3=1)</formula>
    </cfRule>
    <cfRule type="expression" dxfId="1684" priority="224">
      <formula>AND(N11=1,C3=1)</formula>
    </cfRule>
    <cfRule type="expression" dxfId="1683" priority="120">
      <formula>AND(N12=1,B3=1)</formula>
    </cfRule>
    <cfRule type="expression" dxfId="1682" priority="16">
      <formula>AND(N13=1,A3=1)</formula>
    </cfRule>
  </conditionalFormatting>
  <conditionalFormatting sqref="N4">
    <cfRule type="expression" dxfId="1681" priority="136">
      <formula>AND(N12=1,B4=1)</formula>
    </cfRule>
    <cfRule type="expression" dxfId="1680" priority="347">
      <formula>AND(N10=1,D4=1)</formula>
    </cfRule>
    <cfRule type="expression" dxfId="1679" priority="32">
      <formula>AND(N13=1,A4=1)</formula>
    </cfRule>
    <cfRule type="expression" dxfId="1678" priority="348">
      <formula>AND(N9=1,E4=1)</formula>
    </cfRule>
    <cfRule type="expression" dxfId="1677" priority="240">
      <formula>AND(N11=1,C4=1)</formula>
    </cfRule>
  </conditionalFormatting>
  <conditionalFormatting sqref="N5">
    <cfRule type="expression" dxfId="1676" priority="48">
      <formula>AND(N13=1,A5=1)</formula>
    </cfRule>
    <cfRule type="expression" dxfId="1675" priority="256">
      <formula>AND(N11=1,C5=1)</formula>
    </cfRule>
    <cfRule type="expression" dxfId="1674" priority="370">
      <formula>AND(N10=1,D5=1)</formula>
    </cfRule>
    <cfRule type="expression" dxfId="1673" priority="464">
      <formula>AND(N9=1,E5=1)</formula>
    </cfRule>
    <cfRule type="expression" dxfId="1672" priority="152">
      <formula>AND(N12=1,B5=1)</formula>
    </cfRule>
  </conditionalFormatting>
  <conditionalFormatting sqref="N6">
    <cfRule type="expression" dxfId="1671" priority="480">
      <formula>AND($N$9=1,$E$6=1)</formula>
    </cfRule>
    <cfRule type="expression" dxfId="1670" priority="64">
      <formula>AND(N13=1,A6=1)</formula>
    </cfRule>
    <cfRule type="expression" dxfId="1669" priority="386">
      <formula>AND(N10=1,D6=1)</formula>
    </cfRule>
    <cfRule type="expression" dxfId="1668" priority="168">
      <formula>AND(N12=1,B6=1)</formula>
    </cfRule>
    <cfRule type="expression" dxfId="1667" priority="272">
      <formula>AND(N11=1,C6=1)</formula>
    </cfRule>
  </conditionalFormatting>
  <conditionalFormatting sqref="N7">
    <cfRule type="expression" dxfId="1666" priority="80">
      <formula>AND(N13=1,A7=1)</formula>
    </cfRule>
    <cfRule type="expression" dxfId="1665" priority="288">
      <formula>AND(N11=1,C7=1)</formula>
    </cfRule>
    <cfRule type="expression" dxfId="1664" priority="402">
      <formula>AND(N10=1,D7=1)</formula>
    </cfRule>
    <cfRule type="expression" dxfId="1663" priority="496">
      <formula>AND($N$9=1,$E$7=1)</formula>
    </cfRule>
    <cfRule type="expression" dxfId="1662" priority="184">
      <formula>AND(N12=1,B7=1)</formula>
    </cfRule>
  </conditionalFormatting>
  <conditionalFormatting sqref="N8">
    <cfRule type="expression" dxfId="1661" priority="200">
      <formula>AND(N12=1,B8=1)</formula>
    </cfRule>
    <cfRule type="expression" dxfId="1660" priority="512">
      <formula>AND($N$9=1,$E$8=1)</formula>
    </cfRule>
    <cfRule type="expression" dxfId="1659" priority="304">
      <formula>AND(N11=1,C8=1)</formula>
    </cfRule>
    <cfRule type="expression" dxfId="1658" priority="96">
      <formula>AND(N13=1,A8=1)</formula>
    </cfRule>
    <cfRule type="expression" dxfId="1657" priority="418">
      <formula>AND(N10=1,D8=1)</formula>
    </cfRule>
  </conditionalFormatting>
  <conditionalFormatting sqref="O2">
    <cfRule type="expression" dxfId="1656" priority="215">
      <formula>AND(O11=1,C2=1)</formula>
    </cfRule>
    <cfRule type="expression" dxfId="1655" priority="7">
      <formula>AND(O13=1,A2=1)</formula>
    </cfRule>
    <cfRule type="expression" dxfId="1654" priority="111">
      <formula>AND(O12=1,B2=1)</formula>
    </cfRule>
    <cfRule type="expression" dxfId="1653" priority="433">
      <formula>AND(O9=1,E2=1)</formula>
    </cfRule>
    <cfRule type="expression" dxfId="1652" priority="319">
      <formula>AND(O10=1,D2=1)</formula>
    </cfRule>
  </conditionalFormatting>
  <conditionalFormatting sqref="O3">
    <cfRule type="expression" dxfId="1651" priority="223">
      <formula>AND(O11=1,C3=1)</formula>
    </cfRule>
    <cfRule type="expression" dxfId="1650" priority="441">
      <formula>AND(O9=1,E3=1)</formula>
    </cfRule>
    <cfRule type="expression" dxfId="1649" priority="327">
      <formula>AND(O10=1,D3=1)</formula>
    </cfRule>
    <cfRule type="expression" dxfId="1648" priority="15">
      <formula>AND(O13=1,A3=1)</formula>
    </cfRule>
    <cfRule type="expression" dxfId="1647" priority="119">
      <formula>AND(O12=1,B3=1)</formula>
    </cfRule>
  </conditionalFormatting>
  <conditionalFormatting sqref="O4">
    <cfRule type="expression" dxfId="1646" priority="345">
      <formula>AND(O10=1,D4=1)</formula>
    </cfRule>
    <cfRule type="expression" dxfId="1645" priority="135">
      <formula>AND(O12=1,B4=1)</formula>
    </cfRule>
    <cfRule type="expression" dxfId="1644" priority="31">
      <formula>AND(O13=1,A4=1)</formula>
    </cfRule>
    <cfRule type="expression" dxfId="1643" priority="346">
      <formula>AND(O9=1,E4=1)</formula>
    </cfRule>
    <cfRule type="expression" dxfId="1642" priority="239">
      <formula>AND(O11=1,C4=1)</formula>
    </cfRule>
  </conditionalFormatting>
  <conditionalFormatting sqref="O5">
    <cfRule type="expression" dxfId="1641" priority="369">
      <formula>AND(O10=1,D5=1)</formula>
    </cfRule>
    <cfRule type="expression" dxfId="1640" priority="151">
      <formula>AND(O12=1,B5=1)</formula>
    </cfRule>
    <cfRule type="expression" dxfId="1639" priority="255">
      <formula>AND(O11=1,C5=1)</formula>
    </cfRule>
    <cfRule type="expression" dxfId="1638" priority="463">
      <formula>AND(O9=1,E5=1)</formula>
    </cfRule>
    <cfRule type="expression" dxfId="1637" priority="47">
      <formula>AND(O13=1,A5=1)</formula>
    </cfRule>
  </conditionalFormatting>
  <conditionalFormatting sqref="O6">
    <cfRule type="expression" dxfId="1636" priority="479">
      <formula>AND($O$9=1,$E$6=1)</formula>
    </cfRule>
    <cfRule type="expression" dxfId="1635" priority="271">
      <formula>AND(O11=1,C6=1)</formula>
    </cfRule>
    <cfRule type="expression" dxfId="1634" priority="167">
      <formula>AND(O12=1,B6=1)</formula>
    </cfRule>
    <cfRule type="expression" dxfId="1633" priority="385">
      <formula>AND(O10=1,D6=1)</formula>
    </cfRule>
    <cfRule type="expression" dxfId="1632" priority="63">
      <formula>AND(O13=1,A6=1)</formula>
    </cfRule>
  </conditionalFormatting>
  <conditionalFormatting sqref="O7">
    <cfRule type="expression" dxfId="1631" priority="79">
      <formula>AND(O13=1,A7=1)</formula>
    </cfRule>
    <cfRule type="expression" dxfId="1630" priority="183">
      <formula>AND(O12=1,B7=1)</formula>
    </cfRule>
    <cfRule type="expression" dxfId="1629" priority="495">
      <formula>AND($O$9=1,$E$7=1)</formula>
    </cfRule>
    <cfRule type="expression" dxfId="1628" priority="287">
      <formula>AND(O11=1,C7=1)</formula>
    </cfRule>
    <cfRule type="expression" dxfId="1627" priority="401">
      <formula>AND(O10=1,D7=1)</formula>
    </cfRule>
  </conditionalFormatting>
  <conditionalFormatting sqref="O8">
    <cfRule type="expression" dxfId="1626" priority="417">
      <formula>AND(O10=1,D8=1)</formula>
    </cfRule>
    <cfRule type="expression" dxfId="1625" priority="511">
      <formula>AND($O$9=1,$E$8=1)</formula>
    </cfRule>
    <cfRule type="expression" dxfId="1624" priority="95">
      <formula>AND(O13=1,A8=1)</formula>
    </cfRule>
    <cfRule type="expression" dxfId="1623" priority="303">
      <formula>AND(O11=1,C8=1)</formula>
    </cfRule>
    <cfRule type="expression" dxfId="1622" priority="199">
      <formula>AND(O12=1,B8=1)</formula>
    </cfRule>
  </conditionalFormatting>
  <conditionalFormatting sqref="P2">
    <cfRule type="expression" dxfId="1621" priority="318">
      <formula>AND(P10=1,D2=1)</formula>
    </cfRule>
    <cfRule type="expression" dxfId="1620" priority="6">
      <formula>AND(P13=1,A2=1)</formula>
    </cfRule>
    <cfRule type="expression" dxfId="1619" priority="432">
      <formula>AND(P9=1,E2=1)</formula>
    </cfRule>
    <cfRule type="expression" dxfId="1618" priority="214">
      <formula>AND(P11=1,C2=1)</formula>
    </cfRule>
    <cfRule type="expression" dxfId="1617" priority="110">
      <formula>AND(P12=1,B2=1)</formula>
    </cfRule>
  </conditionalFormatting>
  <conditionalFormatting sqref="P3">
    <cfRule type="expression" dxfId="1616" priority="118">
      <formula>AND(P12=1,B3=1)</formula>
    </cfRule>
    <cfRule type="expression" dxfId="1615" priority="222">
      <formula>AND(P11=1,C3=1)</formula>
    </cfRule>
    <cfRule type="expression" dxfId="1614" priority="440">
      <formula>AND(P9=1,E3=1)</formula>
    </cfRule>
    <cfRule type="expression" dxfId="1613" priority="326">
      <formula>AND(P10=1,D3=1)</formula>
    </cfRule>
    <cfRule type="expression" dxfId="1612" priority="14">
      <formula>AND(P13=1,A3=1)</formula>
    </cfRule>
  </conditionalFormatting>
  <conditionalFormatting sqref="P4">
    <cfRule type="expression" dxfId="1611" priority="344">
      <formula>AND(P9=1,E4=1)</formula>
    </cfRule>
    <cfRule type="expression" dxfId="1610" priority="30">
      <formula>AND(P13=1,A4=1)</formula>
    </cfRule>
    <cfRule type="expression" dxfId="1609" priority="134">
      <formula>AND(P12=1,B4=1)</formula>
    </cfRule>
    <cfRule type="expression" dxfId="1608" priority="238">
      <formula>AND(P11=1,C4=1)</formula>
    </cfRule>
    <cfRule type="expression" dxfId="1607" priority="343">
      <formula>AND(P10=1,D4=1)</formula>
    </cfRule>
  </conditionalFormatting>
  <conditionalFormatting sqref="P5">
    <cfRule type="expression" dxfId="1606" priority="368">
      <formula>AND(P10=1,D5=1)</formula>
    </cfRule>
    <cfRule type="expression" dxfId="1605" priority="462">
      <formula>AND(P9=1,E5=1)</formula>
    </cfRule>
    <cfRule type="expression" dxfId="1604" priority="254">
      <formula>AND(P11=1,C5=1)</formula>
    </cfRule>
    <cfRule type="expression" dxfId="1603" priority="46">
      <formula>AND(P13=1,A5=1)</formula>
    </cfRule>
    <cfRule type="expression" dxfId="1602" priority="150">
      <formula>AND(P12=1,B5=1)</formula>
    </cfRule>
  </conditionalFormatting>
  <conditionalFormatting sqref="P6">
    <cfRule type="expression" dxfId="1601" priority="384">
      <formula>AND(P10=1,D6=1)</formula>
    </cfRule>
    <cfRule type="expression" dxfId="1600" priority="166">
      <formula>AND(P12=1,B6=1)</formula>
    </cfRule>
    <cfRule type="expression" dxfId="1599" priority="62">
      <formula>AND(P13=1,A6=1)</formula>
    </cfRule>
    <cfRule type="expression" dxfId="1598" priority="270">
      <formula>AND(P11=1,C6=1)</formula>
    </cfRule>
    <cfRule type="expression" dxfId="1597" priority="478">
      <formula>AND($P$9=1,$E$6=1)</formula>
    </cfRule>
  </conditionalFormatting>
  <conditionalFormatting sqref="P7">
    <cfRule type="expression" dxfId="1596" priority="78">
      <formula>AND(P13=1,A7=1)</formula>
    </cfRule>
    <cfRule type="expression" dxfId="1595" priority="286">
      <formula>AND(P11=1,C7=1)</formula>
    </cfRule>
    <cfRule type="expression" dxfId="1594" priority="400">
      <formula>AND(P10=1,D7=1)</formula>
    </cfRule>
    <cfRule type="expression" dxfId="1593" priority="494">
      <formula>AND($P$9=1,$E$7=1)</formula>
    </cfRule>
    <cfRule type="expression" dxfId="1592" priority="182">
      <formula>AND(P12=1,B7=1)</formula>
    </cfRule>
  </conditionalFormatting>
  <conditionalFormatting sqref="P8">
    <cfRule type="expression" dxfId="1591" priority="416">
      <formula>AND(P10=1,D8=1)</formula>
    </cfRule>
    <cfRule type="expression" dxfId="1590" priority="94">
      <formula>AND(P13=1,A8=1)</formula>
    </cfRule>
    <cfRule type="expression" dxfId="1589" priority="302">
      <formula>AND(P11=1,C8=1)</formula>
    </cfRule>
    <cfRule type="expression" dxfId="1588" priority="510">
      <formula>AND($P$9=1,$E$8=1)</formula>
    </cfRule>
    <cfRule type="expression" dxfId="1587" priority="198">
      <formula>AND(P12=1,B8=1)</formula>
    </cfRule>
  </conditionalFormatting>
  <conditionalFormatting sqref="Q2">
    <cfRule type="expression" dxfId="1586" priority="213">
      <formula>AND(Q11=1,C2=1)</formula>
    </cfRule>
    <cfRule type="expression" dxfId="1585" priority="5">
      <formula>AND(Q13=1,A2=1)</formula>
    </cfRule>
    <cfRule type="expression" dxfId="1584" priority="431">
      <formula>AND(Q9=1,E2=1)</formula>
    </cfRule>
    <cfRule type="expression" dxfId="1583" priority="109">
      <formula>AND(Q12=1,B2=1)</formula>
    </cfRule>
    <cfRule type="expression" dxfId="1582" priority="317">
      <formula>AND(Q10=1,D2=1)</formula>
    </cfRule>
  </conditionalFormatting>
  <conditionalFormatting sqref="Q3">
    <cfRule type="expression" dxfId="1581" priority="325">
      <formula>AND(Q10=1,D3=1)</formula>
    </cfRule>
    <cfRule type="expression" dxfId="1580" priority="221">
      <formula>AND(Q11=1,C3=1)</formula>
    </cfRule>
    <cfRule type="expression" dxfId="1579" priority="117">
      <formula>AND(Q12=1,B3=1)</formula>
    </cfRule>
    <cfRule type="expression" dxfId="1578" priority="439">
      <formula>AND(Q9=1,E3=1)</formula>
    </cfRule>
    <cfRule type="expression" dxfId="1577" priority="13">
      <formula>AND(Q13=1,A3=1)</formula>
    </cfRule>
  </conditionalFormatting>
  <conditionalFormatting sqref="Q4">
    <cfRule type="expression" dxfId="1576" priority="29">
      <formula>AND(Q13=1,A4=1)</formula>
    </cfRule>
    <cfRule type="expression" dxfId="1575" priority="342">
      <formula>AND(Q9=1,E4=1)</formula>
    </cfRule>
    <cfRule type="expression" dxfId="1574" priority="133">
      <formula>AND(Q12=1,B4=1)</formula>
    </cfRule>
    <cfRule type="expression" dxfId="1573" priority="237">
      <formula>AND(Q11=1,C4=1)</formula>
    </cfRule>
    <cfRule type="expression" dxfId="1572" priority="341">
      <formula>AND(Q10=1,D4=1)</formula>
    </cfRule>
  </conditionalFormatting>
  <conditionalFormatting sqref="Q5">
    <cfRule type="expression" dxfId="1571" priority="149">
      <formula>AND(Q12=1,B5=1)</formula>
    </cfRule>
    <cfRule type="expression" dxfId="1570" priority="461">
      <formula>AND(Q9=1,E5=1)</formula>
    </cfRule>
    <cfRule type="expression" dxfId="1569" priority="253">
      <formula>AND(Q11=1,C5=1)</formula>
    </cfRule>
    <cfRule type="expression" dxfId="1568" priority="367">
      <formula>AND(Q10=1,D5=1)</formula>
    </cfRule>
    <cfRule type="expression" dxfId="1567" priority="45">
      <formula>AND(Q13=1,A5=1)</formula>
    </cfRule>
  </conditionalFormatting>
  <conditionalFormatting sqref="Q6">
    <cfRule type="expression" dxfId="1566" priority="165">
      <formula>AND(Q12=1,B6=1)</formula>
    </cfRule>
    <cfRule type="expression" dxfId="1565" priority="269">
      <formula>AND(Q11=1,C6=1)</formula>
    </cfRule>
    <cfRule type="expression" dxfId="1564" priority="383">
      <formula>AND(Q10=1,D6=1)</formula>
    </cfRule>
    <cfRule type="expression" dxfId="1563" priority="61">
      <formula>AND(Q13=1,A6=1)</formula>
    </cfRule>
    <cfRule type="expression" dxfId="1562" priority="477">
      <formula>AND($Q$9=1,$E$6=1)</formula>
    </cfRule>
  </conditionalFormatting>
  <conditionalFormatting sqref="Q7">
    <cfRule type="expression" dxfId="1561" priority="77">
      <formula>AND(Q13=1,A7=1)</formula>
    </cfRule>
    <cfRule type="expression" dxfId="1560" priority="285">
      <formula>AND(Q11=1,C7=1)</formula>
    </cfRule>
    <cfRule type="expression" dxfId="1559" priority="181">
      <formula>AND(Q12=1,B7=1)</formula>
    </cfRule>
    <cfRule type="expression" dxfId="1558" priority="399">
      <formula>AND(Q10=1,D7=1)</formula>
    </cfRule>
    <cfRule type="expression" dxfId="1557" priority="493">
      <formula>AND($Q$9=1,$E$7=1)</formula>
    </cfRule>
  </conditionalFormatting>
  <conditionalFormatting sqref="Q8">
    <cfRule type="expression" dxfId="1556" priority="415">
      <formula>AND(Q10=1,D8=1)</formula>
    </cfRule>
    <cfRule type="expression" dxfId="1555" priority="93">
      <formula>AND(Q13=1,A8=1)</formula>
    </cfRule>
    <cfRule type="expression" dxfId="1554" priority="197">
      <formula>AND(Q12=1,B8=1)</formula>
    </cfRule>
    <cfRule type="expression" dxfId="1553" priority="301">
      <formula>AND(Q11=1,C8=1)</formula>
    </cfRule>
    <cfRule type="expression" dxfId="1552" priority="509">
      <formula>AND($Q$9=1,$E$8=1)</formula>
    </cfRule>
  </conditionalFormatting>
  <conditionalFormatting sqref="R2">
    <cfRule type="expression" dxfId="1551" priority="430">
      <formula>AND(R9=1,E2=1)</formula>
    </cfRule>
    <cfRule type="expression" dxfId="1550" priority="212">
      <formula>AND(R11=1,C2=1)</formula>
    </cfRule>
    <cfRule type="expression" dxfId="1549" priority="108">
      <formula>AND(R12=1,B2=1)</formula>
    </cfRule>
    <cfRule type="expression" dxfId="1548" priority="316">
      <formula>AND(R10=1,D2=1)</formula>
    </cfRule>
    <cfRule type="expression" dxfId="1547" priority="4">
      <formula>AND(R13=1,A2=1)</formula>
    </cfRule>
  </conditionalFormatting>
  <conditionalFormatting sqref="R3">
    <cfRule type="expression" dxfId="1546" priority="116">
      <formula>AND(R12=1,B3=1)</formula>
    </cfRule>
    <cfRule type="expression" dxfId="1545" priority="220">
      <formula>AND(R11=1,C3=1)</formula>
    </cfRule>
    <cfRule type="expression" dxfId="1544" priority="438">
      <formula>AND(R9=1,E3=1)</formula>
    </cfRule>
    <cfRule type="expression" dxfId="1543" priority="324">
      <formula>AND(R10=1,D3=1)</formula>
    </cfRule>
    <cfRule type="expression" dxfId="1542" priority="12">
      <formula>AND(R13=1,A3=1)</formula>
    </cfRule>
  </conditionalFormatting>
  <conditionalFormatting sqref="R4">
    <cfRule type="expression" dxfId="1541" priority="236">
      <formula>AND(R11=1,C4=1)</formula>
    </cfRule>
    <cfRule type="expression" dxfId="1540" priority="132">
      <formula>AND(R12=1,B4=1)</formula>
    </cfRule>
    <cfRule type="expression" dxfId="1539" priority="340">
      <formula>AND(R10=1,D4=1)</formula>
    </cfRule>
    <cfRule type="expression" dxfId="1538" priority="454">
      <formula>AND(R9=1,E4=1)</formula>
    </cfRule>
    <cfRule type="expression" dxfId="1537" priority="28">
      <formula>AND(R13=1,A4=1)</formula>
    </cfRule>
  </conditionalFormatting>
  <conditionalFormatting sqref="R5">
    <cfRule type="expression" dxfId="1536" priority="252">
      <formula>AND(R11=1,C5=1)</formula>
    </cfRule>
    <cfRule type="expression" dxfId="1535" priority="44">
      <formula>AND(R13=1,A5=1)</formula>
    </cfRule>
    <cfRule type="expression" dxfId="1534" priority="148">
      <formula>AND(R12=1,B5=1)</formula>
    </cfRule>
    <cfRule type="expression" dxfId="1533" priority="366">
      <formula>AND(R10=1,D5=1)</formula>
    </cfRule>
    <cfRule type="expression" dxfId="1532" priority="460">
      <formula>AND(R9=1,E5=1)</formula>
    </cfRule>
  </conditionalFormatting>
  <conditionalFormatting sqref="R6">
    <cfRule type="expression" dxfId="1531" priority="382">
      <formula>AND(R10=1,D6=1)</formula>
    </cfRule>
    <cfRule type="expression" dxfId="1530" priority="60">
      <formula>AND(R13=1,A6=1)</formula>
    </cfRule>
    <cfRule type="expression" dxfId="1529" priority="164">
      <formula>AND(R12=1,B6=1)</formula>
    </cfRule>
    <cfRule type="expression" dxfId="1528" priority="268">
      <formula>AND(R11=1,C6=1)</formula>
    </cfRule>
    <cfRule type="expression" dxfId="1527" priority="476">
      <formula>AND($R$9=1,$E$6=1)</formula>
    </cfRule>
  </conditionalFormatting>
  <conditionalFormatting sqref="R7">
    <cfRule type="expression" dxfId="1526" priority="180">
      <formula>AND(R12=1,B7=1)</formula>
    </cfRule>
    <cfRule type="expression" dxfId="1525" priority="398">
      <formula>AND(R10=1,D7=1)</formula>
    </cfRule>
    <cfRule type="expression" dxfId="1524" priority="492">
      <formula>AND($R$9=1,$E$7=1)</formula>
    </cfRule>
    <cfRule type="expression" dxfId="1523" priority="284">
      <formula>AND(R11=1,C7=1)</formula>
    </cfRule>
    <cfRule type="expression" dxfId="1522" priority="76">
      <formula>AND(R13=1,A7=1)</formula>
    </cfRule>
  </conditionalFormatting>
  <conditionalFormatting sqref="R8">
    <cfRule type="expression" dxfId="1521" priority="414">
      <formula>AND(R10=1,D8=1)</formula>
    </cfRule>
    <cfRule type="expression" dxfId="1520" priority="300">
      <formula>AND(R11=1,C8=1)</formula>
    </cfRule>
    <cfRule type="expression" dxfId="1519" priority="196">
      <formula>AND(R12=1,B8=1)</formula>
    </cfRule>
    <cfRule type="expression" dxfId="1518" priority="508">
      <formula>AND($R$9=1,$E$8=1)</formula>
    </cfRule>
    <cfRule type="expression" dxfId="1517" priority="92">
      <formula>AND(R13=1,A8=1)</formula>
    </cfRule>
  </conditionalFormatting>
  <conditionalFormatting sqref="S2">
    <cfRule type="expression" dxfId="1516" priority="107">
      <formula>AND(S12=1,B2=1)</formula>
    </cfRule>
    <cfRule type="expression" dxfId="1515" priority="3">
      <formula>AND(S13=1,A2=1)</formula>
    </cfRule>
    <cfRule type="expression" dxfId="1514" priority="211">
      <formula>AND(S11=1,C2=1)</formula>
    </cfRule>
    <cfRule type="expression" dxfId="1513" priority="315">
      <formula>AND(S10=1,D2=1)</formula>
    </cfRule>
    <cfRule type="expression" dxfId="1512" priority="429">
      <formula>AND(S9=1,E2=1)</formula>
    </cfRule>
  </conditionalFormatting>
  <conditionalFormatting sqref="S3">
    <cfRule type="expression" dxfId="1511" priority="437">
      <formula>AND(S9=1,E3=1)</formula>
    </cfRule>
    <cfRule type="expression" dxfId="1510" priority="11">
      <formula>AND(S13=1,A3=1)</formula>
    </cfRule>
    <cfRule type="expression" dxfId="1509" priority="115">
      <formula>AND(S12=1,B3=1)</formula>
    </cfRule>
    <cfRule type="expression" dxfId="1508" priority="323">
      <formula>AND(S10=1,D3=1)</formula>
    </cfRule>
    <cfRule type="expression" dxfId="1507" priority="219">
      <formula>AND(S11=1,C3=1)</formula>
    </cfRule>
  </conditionalFormatting>
  <conditionalFormatting sqref="S4">
    <cfRule type="expression" dxfId="1506" priority="131">
      <formula>AND(S12=1,B4=1)</formula>
    </cfRule>
    <cfRule type="expression" dxfId="1505" priority="339">
      <formula>AND(S10=1,D4=1)</formula>
    </cfRule>
    <cfRule type="expression" dxfId="1504" priority="235">
      <formula>AND(S11=1,C4=1)</formula>
    </cfRule>
    <cfRule type="expression" dxfId="1503" priority="453">
      <formula>AND(S9=1,E4=1)</formula>
    </cfRule>
    <cfRule type="expression" dxfId="1502" priority="27">
      <formula>AND(S13=1,A4=1)</formula>
    </cfRule>
  </conditionalFormatting>
  <conditionalFormatting sqref="S5">
    <cfRule type="expression" dxfId="1501" priority="459">
      <formula>AND(S9=1,E5=1)</formula>
    </cfRule>
    <cfRule type="expression" dxfId="1500" priority="147">
      <formula>AND(S12=1,B5=1)</formula>
    </cfRule>
    <cfRule type="expression" dxfId="1499" priority="251">
      <formula>AND(S11=1,C5=1)</formula>
    </cfRule>
    <cfRule type="expression" dxfId="1498" priority="43">
      <formula>AND(S13=1,A5=1)</formula>
    </cfRule>
    <cfRule type="expression" dxfId="1497" priority="365">
      <formula>AND(S10=1,D5=1)</formula>
    </cfRule>
  </conditionalFormatting>
  <conditionalFormatting sqref="S6">
    <cfRule type="expression" dxfId="1496" priority="475">
      <formula>AND($S$9=1,$E$6=1)</formula>
    </cfRule>
    <cfRule type="expression" dxfId="1495" priority="267">
      <formula>AND(S11=1,C6=1)</formula>
    </cfRule>
    <cfRule type="expression" dxfId="1494" priority="163">
      <formula>AND(S12=1,B6=1)</formula>
    </cfRule>
    <cfRule type="expression" dxfId="1493" priority="381">
      <formula>AND(S10=1,D6=1)</formula>
    </cfRule>
    <cfRule type="expression" dxfId="1492" priority="59">
      <formula>AND(S13=1,A6=1)</formula>
    </cfRule>
  </conditionalFormatting>
  <conditionalFormatting sqref="S7">
    <cfRule type="expression" dxfId="1491" priority="283">
      <formula>AND(S11=1,C7=1)</formula>
    </cfRule>
    <cfRule type="expression" dxfId="1490" priority="179">
      <formula>AND(S12=1,B7=1)</formula>
    </cfRule>
    <cfRule type="expression" dxfId="1489" priority="491">
      <formula>AND($S$9=1,$E$7=1)</formula>
    </cfRule>
    <cfRule type="expression" dxfId="1488" priority="75">
      <formula>AND(S13=1,A7=1)</formula>
    </cfRule>
    <cfRule type="expression" dxfId="1487" priority="397">
      <formula>AND(S10=1,D7=1)</formula>
    </cfRule>
  </conditionalFormatting>
  <conditionalFormatting sqref="S8">
    <cfRule type="expression" dxfId="1486" priority="91">
      <formula>AND(S13=1,A8=1)</formula>
    </cfRule>
    <cfRule type="expression" dxfId="1485" priority="507">
      <formula>AND($S$9=1,$E$8=1)</formula>
    </cfRule>
    <cfRule type="expression" dxfId="1484" priority="413">
      <formula>AND(S10=1,D8=1)</formula>
    </cfRule>
    <cfRule type="expression" dxfId="1483" priority="299">
      <formula>AND(S11=1,C8=1)</formula>
    </cfRule>
    <cfRule type="expression" dxfId="1482" priority="195">
      <formula>AND(S12=1,B8=1)</formula>
    </cfRule>
  </conditionalFormatting>
  <conditionalFormatting sqref="T2">
    <cfRule type="expression" dxfId="1481" priority="2">
      <formula>AND(T13=1,A2=1)</formula>
    </cfRule>
    <cfRule type="expression" dxfId="1480" priority="210">
      <formula>AND(T11=1,C2=1)</formula>
    </cfRule>
    <cfRule type="expression" dxfId="1479" priority="428">
      <formula>AND(T9=1,E2=1)</formula>
    </cfRule>
    <cfRule type="expression" dxfId="1478" priority="106">
      <formula>AND(T12=1,B2=1)</formula>
    </cfRule>
    <cfRule type="expression" dxfId="1477" priority="314">
      <formula>AND(T10=1,D2=1)</formula>
    </cfRule>
  </conditionalFormatting>
  <conditionalFormatting sqref="T3">
    <cfRule type="expression" dxfId="1476" priority="322">
      <formula>AND(T10=1,D3=1)</formula>
    </cfRule>
    <cfRule type="expression" dxfId="1475" priority="436">
      <formula>AND(T9=1,E3=1)</formula>
    </cfRule>
    <cfRule type="expression" dxfId="1474" priority="218">
      <formula>AND(T11=1,C3=1)</formula>
    </cfRule>
    <cfRule type="expression" dxfId="1473" priority="114">
      <formula>AND(T12=1,B3=1)</formula>
    </cfRule>
    <cfRule type="expression" dxfId="1472" priority="10">
      <formula>AND(T13=1,A3=1)</formula>
    </cfRule>
  </conditionalFormatting>
  <conditionalFormatting sqref="T4">
    <cfRule type="expression" dxfId="1471" priority="26">
      <formula>AND(T13=1,A4=1)</formula>
    </cfRule>
    <cfRule type="expression" dxfId="1470" priority="234">
      <formula>AND(T11=1,C4=1)</formula>
    </cfRule>
    <cfRule type="expression" dxfId="1469" priority="452">
      <formula>AND(T9=1,E4=1)</formula>
    </cfRule>
    <cfRule type="expression" dxfId="1468" priority="130">
      <formula>AND(T12=1,B4=1)</formula>
    </cfRule>
    <cfRule type="expression" dxfId="1467" priority="338">
      <formula>AND(T10=1,D4=1)</formula>
    </cfRule>
  </conditionalFormatting>
  <conditionalFormatting sqref="T5">
    <cfRule type="expression" dxfId="1466" priority="146">
      <formula>AND(T12=1,B5=1)</formula>
    </cfRule>
    <cfRule type="expression" dxfId="1465" priority="42">
      <formula>AND(T13=1,A5=1)</formula>
    </cfRule>
    <cfRule type="expression" dxfId="1464" priority="364">
      <formula>AND(T10=1,D5=1)</formula>
    </cfRule>
    <cfRule type="expression" dxfId="1463" priority="250">
      <formula>AND(T11=1,C5=1)</formula>
    </cfRule>
    <cfRule type="expression" dxfId="1462" priority="458">
      <formula>AND(T9=1,E5=1)</formula>
    </cfRule>
  </conditionalFormatting>
  <conditionalFormatting sqref="T6">
    <cfRule type="expression" dxfId="1461" priority="162">
      <formula>AND(T12=1,B6=1)</formula>
    </cfRule>
    <cfRule type="expression" dxfId="1460" priority="474">
      <formula>AND($T$9=1,$E$6=1)</formula>
    </cfRule>
    <cfRule type="expression" dxfId="1459" priority="380">
      <formula>AND(T10=1,D6=1)</formula>
    </cfRule>
    <cfRule type="expression" dxfId="1458" priority="266">
      <formula>AND(T11=1,C6=1)</formula>
    </cfRule>
    <cfRule type="expression" dxfId="1457" priority="58">
      <formula>AND(T13=1,A6=1)</formula>
    </cfRule>
  </conditionalFormatting>
  <conditionalFormatting sqref="T7">
    <cfRule type="expression" dxfId="1456" priority="282">
      <formula>AND(T11=1,C7=1)</formula>
    </cfRule>
    <cfRule type="expression" dxfId="1455" priority="396">
      <formula>AND(T10=1,D7=1)</formula>
    </cfRule>
    <cfRule type="expression" dxfId="1454" priority="74">
      <formula>AND(T13=1,A7=1)</formula>
    </cfRule>
    <cfRule type="expression" dxfId="1453" priority="490">
      <formula>AND($T$9=1,$E$7=1)</formula>
    </cfRule>
    <cfRule type="expression" dxfId="1452" priority="178">
      <formula>AND(T12=1,B7=1)</formula>
    </cfRule>
  </conditionalFormatting>
  <conditionalFormatting sqref="T8">
    <cfRule type="expression" dxfId="1451" priority="506">
      <formula>AND($T$9=1,$E$8=1)</formula>
    </cfRule>
    <cfRule type="expression" dxfId="1450" priority="194">
      <formula>AND(T12=1,B8=1)</formula>
    </cfRule>
    <cfRule type="expression" dxfId="1449" priority="412">
      <formula>AND(T10=1,D8=1)</formula>
    </cfRule>
    <cfRule type="expression" dxfId="1448" priority="90">
      <formula>AND(T13=1,A8=1)</formula>
    </cfRule>
    <cfRule type="expression" dxfId="1447" priority="298">
      <formula>AND(T11=1,C8=1)</formula>
    </cfRule>
  </conditionalFormatting>
  <conditionalFormatting sqref="U2">
    <cfRule type="expression" dxfId="1446" priority="1">
      <formula>AND(U13=1,A2=1)</formula>
    </cfRule>
    <cfRule type="expression" dxfId="1445" priority="427">
      <formula>AND(U9=1,E2=1)</formula>
    </cfRule>
    <cfRule type="expression" dxfId="1444" priority="209">
      <formula>AND(U11=1,C2=1)</formula>
    </cfRule>
    <cfRule type="expression" dxfId="1443" priority="105">
      <formula>AND(U12=1,B2=1)</formula>
    </cfRule>
    <cfRule type="expression" dxfId="1442" priority="313">
      <formula>AND(U10=1,D2=1)</formula>
    </cfRule>
  </conditionalFormatting>
  <conditionalFormatting sqref="U3">
    <cfRule type="expression" dxfId="1441" priority="9">
      <formula>AND(U13=1,A3=1)</formula>
    </cfRule>
    <cfRule type="expression" dxfId="1440" priority="321">
      <formula>AND(U10=1,D3=1)</formula>
    </cfRule>
    <cfRule type="expression" dxfId="1439" priority="113">
      <formula>AND(U12=1,B3=1)</formula>
    </cfRule>
    <cfRule type="expression" dxfId="1438" priority="217">
      <formula>AND(U11=1,C3=1)</formula>
    </cfRule>
    <cfRule type="expression" dxfId="1437" priority="435">
      <formula>AND(U9=1,E3=1)</formula>
    </cfRule>
  </conditionalFormatting>
  <conditionalFormatting sqref="U4">
    <cfRule type="expression" dxfId="1436" priority="25">
      <formula>AND(U13=1,A4=1)</formula>
    </cfRule>
    <cfRule type="expression" dxfId="1435" priority="233">
      <formula>AND(U11=1,C4=1)</formula>
    </cfRule>
    <cfRule type="expression" dxfId="1434" priority="129">
      <formula>AND(U12=1,B4=1)</formula>
    </cfRule>
    <cfRule type="expression" dxfId="1433" priority="337">
      <formula>AND(U10=1,D4=1)</formula>
    </cfRule>
    <cfRule type="expression" dxfId="1432" priority="451">
      <formula>AND(U9=1,E4=1)</formula>
    </cfRule>
  </conditionalFormatting>
  <conditionalFormatting sqref="U5">
    <cfRule type="expression" dxfId="1431" priority="249">
      <formula>AND(U11=1,C5=1)</formula>
    </cfRule>
    <cfRule type="expression" dxfId="1430" priority="41">
      <formula>AND(U13=1,A5=1)</formula>
    </cfRule>
    <cfRule type="expression" dxfId="1429" priority="145">
      <formula>AND(U12=1,B5=1)</formula>
    </cfRule>
    <cfRule type="expression" dxfId="1428" priority="363">
      <formula>AND(U10=1,D5=1)</formula>
    </cfRule>
    <cfRule type="expression" dxfId="1427" priority="457">
      <formula>AND(U9=1,E5=1)</formula>
    </cfRule>
  </conditionalFormatting>
  <conditionalFormatting sqref="U6">
    <cfRule type="expression" dxfId="1426" priority="57">
      <formula>AND(U13=1,A6=1)</formula>
    </cfRule>
    <cfRule type="expression" dxfId="1425" priority="379">
      <formula>AND(U10=1,D6=1)</formula>
    </cfRule>
    <cfRule type="expression" dxfId="1424" priority="473">
      <formula>AND($U$9=1,$E$6=1)</formula>
    </cfRule>
    <cfRule type="expression" dxfId="1423" priority="265">
      <formula>AND(U11=1,C6=1)</formula>
    </cfRule>
    <cfRule type="expression" dxfId="1422" priority="161">
      <formula>AND(U12=1,B6=1)</formula>
    </cfRule>
  </conditionalFormatting>
  <conditionalFormatting sqref="U7">
    <cfRule type="expression" dxfId="1421" priority="489">
      <formula>AND($U$9=1,$E$7=1)</formula>
    </cfRule>
    <cfRule type="expression" dxfId="1420" priority="73">
      <formula>AND(U13=1,A7=1)</formula>
    </cfRule>
    <cfRule type="expression" dxfId="1419" priority="395">
      <formula>AND(U10=1,D7=1)</formula>
    </cfRule>
    <cfRule type="expression" dxfId="1418" priority="177">
      <formula>AND(U12=1,B7=1)</formula>
    </cfRule>
    <cfRule type="expression" dxfId="1417" priority="281">
      <formula>AND(U11=1,C7=1)</formula>
    </cfRule>
  </conditionalFormatting>
  <conditionalFormatting sqref="U8">
    <cfRule type="expression" dxfId="1416" priority="89">
      <formula>AND(U13=1,A8=1)</formula>
    </cfRule>
    <cfRule type="expression" dxfId="1415" priority="297">
      <formula>AND(U11=1,C8=1)</formula>
    </cfRule>
    <cfRule type="expression" dxfId="1414" priority="193">
      <formula>AND(U12=1,B8=1)</formula>
    </cfRule>
    <cfRule type="expression" dxfId="1413" priority="411">
      <formula>AND(U10=1,D8=1)</formula>
    </cfRule>
    <cfRule type="expression" dxfId="1412" priority="505">
      <formula>AND($U$9=1,$E$8=1)</formula>
    </cfRule>
  </conditionalFormatting>
  <printOptions horizontalCentered="1" verticalCentered="1"/>
  <pageMargins left="0" right="0" top="0" bottom="0" header="0" footer="0"/>
  <pageSetup paperSize="9" scale="58" orientation="landscape" verticalDpi="0" r:id="rId1"/>
  <colBreaks count="1" manualBreakCount="1">
    <brk id="2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46F6-1C16-4518-B6AD-E1039AA5A254}">
  <sheetPr codeName="Sheet10">
    <tabColor theme="2"/>
  </sheetPr>
  <dimension ref="A1:X24"/>
  <sheetViews>
    <sheetView showGridLines="0" view="pageBreakPreview" zoomScale="55" zoomScaleNormal="70" zoomScaleSheetLayoutView="55" workbookViewId="0">
      <selection activeCell="A14" sqref="A14:XFD1048576"/>
    </sheetView>
  </sheetViews>
  <sheetFormatPr defaultColWidth="0" defaultRowHeight="18.75" zeroHeight="1"/>
  <cols>
    <col min="1" max="1" width="0.125" style="106" customWidth="1"/>
    <col min="2" max="3" width="8.625" style="106" hidden="1" customWidth="1"/>
    <col min="4" max="4" width="8.625" style="106" customWidth="1"/>
    <col min="5" max="5" width="11.75" style="106" customWidth="1"/>
    <col min="6" max="6" width="8.125" style="106" customWidth="1"/>
    <col min="7" max="7" width="8.25" style="106" customWidth="1"/>
    <col min="8" max="8" width="8.375" style="106" customWidth="1"/>
    <col min="9" max="9" width="7.875" style="106" customWidth="1"/>
    <col min="10" max="10" width="10" style="106" customWidth="1"/>
    <col min="11" max="11" width="10.375" style="106" customWidth="1"/>
    <col min="12" max="13" width="10.125" style="106" customWidth="1"/>
    <col min="14" max="14" width="9.875" style="106" customWidth="1"/>
    <col min="15" max="15" width="10.5" style="106" customWidth="1"/>
    <col min="16" max="16" width="10.25" style="106" customWidth="1"/>
    <col min="17" max="17" width="10.125" style="106" customWidth="1"/>
    <col min="18" max="18" width="10.375" style="106" customWidth="1"/>
    <col min="19" max="19" width="10" style="106" customWidth="1"/>
    <col min="20" max="20" width="10.125" style="106" customWidth="1"/>
    <col min="21" max="21" width="10.375" style="106" customWidth="1"/>
    <col min="22" max="24" width="8.625" style="106" customWidth="1"/>
    <col min="25" max="16384" width="8.625" style="106" hidden="1"/>
  </cols>
  <sheetData>
    <row r="1" spans="1:23" ht="57.6" customHeight="1"/>
    <row r="2" spans="1:23" ht="100.5" customHeight="1">
      <c r="A2" s="112">
        <f>IF(AND($M$21&lt;8,$O$21&gt;7),1,0)</f>
        <v>0</v>
      </c>
      <c r="B2" s="112">
        <f>IF(AND($M$20&lt;8,$O$20&gt;7),1,0)</f>
        <v>0</v>
      </c>
      <c r="C2" s="112">
        <f>IF(AND($M$19&lt;8,$O$19&gt;7),1,0)</f>
        <v>0</v>
      </c>
      <c r="D2" s="112">
        <f>IF(AND($M$18&lt;8,$O$18&gt;7),1,0)</f>
        <v>0</v>
      </c>
      <c r="E2" s="112">
        <f>IF(AND($M$17&lt;8,$O$17&gt;7),1,0)</f>
        <v>0</v>
      </c>
    </row>
    <row r="3" spans="1:23" ht="59.1" customHeight="1">
      <c r="A3" s="112">
        <f>IF(AND($M$21&lt;7,$O$21&gt;6),1,0)</f>
        <v>0</v>
      </c>
      <c r="B3" s="112">
        <f>IF(AND($M$20&lt;7,$O$20&gt;6),1,0)</f>
        <v>0</v>
      </c>
      <c r="C3" s="112">
        <f>IF(AND($M$19&lt;7,$O$19&gt;6),1,0)</f>
        <v>0</v>
      </c>
      <c r="D3" s="112">
        <f>IF(AND($M$18&lt;7,$O$18&gt;6),1,0)</f>
        <v>0</v>
      </c>
      <c r="E3" s="112">
        <f>IF(AND($M$17&lt;7,$O$17&gt;6),1,0)</f>
        <v>0</v>
      </c>
    </row>
    <row r="4" spans="1:23" ht="57.6" customHeight="1">
      <c r="A4" s="112">
        <f>IF(AND($M$21&lt;6,$O$21&gt;5),1,0)</f>
        <v>0</v>
      </c>
      <c r="B4" s="112">
        <f>IF(AND($M$20&lt;6,$O$20&gt;5),1,0)</f>
        <v>0</v>
      </c>
      <c r="C4" s="112">
        <f>IF(AND($M$19&lt;6,$O$19&gt;5),1,0)</f>
        <v>0</v>
      </c>
      <c r="D4" s="112">
        <f>IF(AND($M$18&lt;6,$O$18&gt;5),1,0)</f>
        <v>0</v>
      </c>
      <c r="E4" s="112">
        <f>IF(AND($M$17&lt;6,$O$17&gt;5),1,0)</f>
        <v>0</v>
      </c>
    </row>
    <row r="5" spans="1:23" ht="43.5" customHeight="1">
      <c r="A5" s="112">
        <f>IF(AND($M$21&lt;5,$O$21&gt;4),1,0)</f>
        <v>0</v>
      </c>
      <c r="B5" s="112">
        <f>IF(AND($M$20&lt;5,$O$20&gt;4),1,0)</f>
        <v>0</v>
      </c>
      <c r="C5" s="112">
        <f>IF(AND($M$19&lt;5,$O$19&gt;4),1,0)</f>
        <v>0</v>
      </c>
      <c r="D5" s="112">
        <f>IF(AND($M$18&lt;5,$O$18&gt;4),1,0)</f>
        <v>0</v>
      </c>
      <c r="E5" s="112">
        <f>IF(AND($M$17&lt;5,$O$17&gt;4),1,0)</f>
        <v>0</v>
      </c>
    </row>
    <row r="6" spans="1:23" ht="26.1" customHeight="1">
      <c r="A6" s="112">
        <f>IF(AND($M$21&lt;4,$O$21&gt;3),1,0)</f>
        <v>0</v>
      </c>
      <c r="B6" s="112">
        <f>IF(AND($M$20&lt;4,$O$20&gt;3),1,0)</f>
        <v>0</v>
      </c>
      <c r="C6" s="112">
        <f>IF(AND($M$19&lt;4,$O$19&gt;3),1,0)</f>
        <v>0</v>
      </c>
      <c r="D6" s="112">
        <f>IF(AND($M$18&lt;4,$O$18&gt;3),1,0)</f>
        <v>0</v>
      </c>
      <c r="E6" s="112">
        <f>IF(AND($M$17&lt;4,$O$17&gt;3),1,0)</f>
        <v>0</v>
      </c>
    </row>
    <row r="7" spans="1:23" ht="67.5" customHeight="1">
      <c r="A7" s="112">
        <f>IF(AND($M$21&lt;3,$O$21&gt;2),1,0)</f>
        <v>0</v>
      </c>
      <c r="B7" s="112">
        <f>IF(AND($M$20&lt;3,$O$20&gt;2),1,0)</f>
        <v>0</v>
      </c>
      <c r="C7" s="112">
        <f>IF(AND($M$19&lt;3,$O$19&gt;2),1,0)</f>
        <v>0</v>
      </c>
      <c r="D7" s="112">
        <f>IF(AND($M$18&lt;3,$O$18&gt;2),1,0)</f>
        <v>0</v>
      </c>
      <c r="E7" s="112">
        <f>IF(AND($M$17&lt;3,$O$17&gt;2),1,0)</f>
        <v>0</v>
      </c>
      <c r="V7" s="113"/>
      <c r="W7" s="113"/>
    </row>
    <row r="8" spans="1:23" ht="45.6" customHeight="1">
      <c r="A8" s="112">
        <f>IF(AND($M$21&lt;2,$O$21&gt;1),1,0)</f>
        <v>0</v>
      </c>
      <c r="B8" s="112">
        <f>IF(AND($M$20&lt;2,$O$20&gt;1),1,0)</f>
        <v>0</v>
      </c>
      <c r="C8" s="112">
        <f>IF(AND($M$19&lt;2,$O$19&gt;1),1,0)</f>
        <v>0</v>
      </c>
      <c r="D8" s="112">
        <f>IF(AND($M$18&lt;2,$O$18&gt;1),1,0)</f>
        <v>0</v>
      </c>
      <c r="E8" s="112">
        <f>IF(AND($M$17&lt;2,$O$17&gt;1),1,0)</f>
        <v>0</v>
      </c>
      <c r="V8" s="111"/>
    </row>
    <row r="9" spans="1:23">
      <c r="F9" s="106">
        <f>IF(AND($L$17&lt;2,$N$17&gt;1),1,0)</f>
        <v>0</v>
      </c>
      <c r="G9" s="106">
        <f>IF(AND($L$17&lt;3,$N$17&gt;2),1,0)</f>
        <v>0</v>
      </c>
      <c r="H9" s="106">
        <f>IF(AND($L$17&lt;4,$N$17&gt;3),1,0)</f>
        <v>0</v>
      </c>
      <c r="I9" s="106">
        <f>IF(AND($L$17&lt;5,$N$17&gt;4),1,0)</f>
        <v>0</v>
      </c>
      <c r="J9" s="106">
        <f>IF(AND($L$17&lt;6,$N$17&gt;5),1,0)</f>
        <v>0</v>
      </c>
      <c r="K9" s="106">
        <f>IF(AND($L$17&lt;7,$N$17&gt;6),1,0)</f>
        <v>0</v>
      </c>
      <c r="L9" s="106">
        <f>IF(AND($L$17&lt;8,$N$17&gt;7),1,0)</f>
        <v>0</v>
      </c>
      <c r="M9" s="106">
        <f>IF(AND($L$17&lt;9,$N$17&gt;8),1,0)</f>
        <v>0</v>
      </c>
      <c r="N9" s="106">
        <f>IF(AND($L$17&lt;10,$N$17&gt;9),1,0)</f>
        <v>0</v>
      </c>
      <c r="O9" s="106">
        <f>IF(AND($L$17&lt;11,$N$17&gt;10),1,0)</f>
        <v>0</v>
      </c>
      <c r="P9" s="106">
        <f>IF(AND($L$17&lt;12,$N$17&gt;11),1,0)</f>
        <v>0</v>
      </c>
      <c r="Q9" s="106">
        <f>IF(AND($L$17&lt;13,$N$17&gt;12),1,0)</f>
        <v>0</v>
      </c>
      <c r="R9" s="106">
        <f>IF(AND($L$17&lt;14,$N$17&gt;13),1,0)</f>
        <v>0</v>
      </c>
      <c r="S9" s="106">
        <f>IF(AND($L$17&lt;15,$N$17&gt;14),1,0)</f>
        <v>0</v>
      </c>
      <c r="T9" s="106">
        <f>IF(AND($L$17&lt;16,$N$17&gt;15),1,0)</f>
        <v>0</v>
      </c>
      <c r="U9" s="106">
        <f>IF(AND($L$17&lt;17,$N$17&gt;16),1,0)</f>
        <v>0</v>
      </c>
    </row>
    <row r="10" spans="1:23">
      <c r="F10" s="106">
        <f>IF(AND($L$18&lt;2,$N$18&gt;1),1,0)</f>
        <v>0</v>
      </c>
      <c r="G10" s="106">
        <f>IF(AND($L$18&lt;3,$N$18&gt;2),1,0)</f>
        <v>0</v>
      </c>
      <c r="H10" s="106">
        <f>IF(AND($L$18&lt;4,$N$18&gt;3),1,0)</f>
        <v>0</v>
      </c>
      <c r="I10" s="106">
        <f>IF(AND($L$18&lt;5,$N$18&gt;4),1,0)</f>
        <v>0</v>
      </c>
      <c r="J10" s="106">
        <f>IF(AND($L$18&lt;6,$N$18&gt;5),1,0)</f>
        <v>0</v>
      </c>
      <c r="K10" s="106">
        <f>IF(AND($L$18&lt;7,$N$18&gt;6),1,0)</f>
        <v>0</v>
      </c>
      <c r="L10" s="106">
        <f>IF(AND($L$18&lt;8,$N$18&gt;7),1,0)</f>
        <v>0</v>
      </c>
      <c r="M10" s="106">
        <f>IF(AND($L$18&lt;9,$N$18&gt;8),1,0)</f>
        <v>0</v>
      </c>
      <c r="N10" s="106">
        <f>IF(AND($L$18&lt;10,$N$18&gt;9),1,0)</f>
        <v>0</v>
      </c>
      <c r="O10" s="106">
        <f>IF(AND($L$18&lt;11,$N$18&gt;10),1,0)</f>
        <v>0</v>
      </c>
      <c r="P10" s="106">
        <f>IF(AND($L$18&lt;12,$N$18&gt;11),1,0)</f>
        <v>0</v>
      </c>
      <c r="Q10" s="106">
        <f>IF(AND($L$18&lt;13,$N$18&gt;12),1,0)</f>
        <v>0</v>
      </c>
      <c r="R10" s="106">
        <f>IF(AND($L$18&lt;14,$N$18&gt;13),1,0)</f>
        <v>0</v>
      </c>
      <c r="S10" s="106">
        <f>IF(AND($L$18&lt;15,$N$18&gt;14),1,0)</f>
        <v>0</v>
      </c>
      <c r="T10" s="106">
        <f>IF(AND($L$18&lt;16,$N$18&gt;15),1,0)</f>
        <v>0</v>
      </c>
      <c r="U10" s="106">
        <f>IF(AND($L$18&lt;17,$N$18&gt;16),1,0)</f>
        <v>0</v>
      </c>
    </row>
    <row r="11" spans="1:23">
      <c r="F11" s="106">
        <f>IF(AND($L$19&lt;2,$N$19&gt;1),1,0)</f>
        <v>0</v>
      </c>
      <c r="G11" s="106">
        <f>IF(AND($L$19&lt;3,$N$19&gt;2),1,0)</f>
        <v>0</v>
      </c>
      <c r="H11" s="106">
        <f>IF(AND($L$19&lt;4,$N$19&gt;3),1,0)</f>
        <v>0</v>
      </c>
      <c r="I11" s="106">
        <f>IF(AND($L$19&lt;5,$N$19&gt;4),1,0)</f>
        <v>0</v>
      </c>
      <c r="J11" s="106">
        <f>IF(AND($L$19&lt;6,$N$19&gt;5),1,0)</f>
        <v>0</v>
      </c>
      <c r="K11" s="106">
        <f>IF(AND($L$19&lt;7,$N$19&gt;6),1,0)</f>
        <v>0</v>
      </c>
      <c r="L11" s="106">
        <f>IF(AND($L$19&lt;8,$N$19&gt;7),1,0)</f>
        <v>0</v>
      </c>
      <c r="M11" s="106">
        <f>IF(AND($L$19&lt;9,$N$19&gt;8),1,0)</f>
        <v>0</v>
      </c>
      <c r="N11" s="106">
        <f>IF(AND($L$19&lt;10,$N$19&gt;9),1,0)</f>
        <v>0</v>
      </c>
      <c r="O11" s="106">
        <f>IF(AND($L$19&lt;11,$N$19&gt;10),1,0)</f>
        <v>0</v>
      </c>
      <c r="P11" s="106">
        <f>IF(AND($L$19&lt;12,$N$19&gt;11),1,0)</f>
        <v>0</v>
      </c>
      <c r="Q11" s="106">
        <f>IF(AND($L$19&lt;13,$N$19&gt;12),1,0)</f>
        <v>0</v>
      </c>
      <c r="R11" s="106">
        <f>IF(AND($L$19&lt;14,$N$19&gt;13),1,0)</f>
        <v>0</v>
      </c>
      <c r="S11" s="106">
        <f>IF(AND($L$19&lt;15,$N$19&gt;14),1,0)</f>
        <v>0</v>
      </c>
      <c r="T11" s="106">
        <f>IF(AND($L$19&lt;16,$N$19&gt;15),1,0)</f>
        <v>0</v>
      </c>
      <c r="U11" s="106">
        <f>IF(AND($L$19&lt;17,$N$19&gt;16),1,0)</f>
        <v>0</v>
      </c>
    </row>
    <row r="12" spans="1:23">
      <c r="F12" s="106">
        <f>IF(AND($L$20&lt;2,$N$20&gt;1),1,0)</f>
        <v>0</v>
      </c>
      <c r="G12" s="106">
        <f>IF(AND($L$20&lt;3,$N$20&gt;2),1,0)</f>
        <v>0</v>
      </c>
      <c r="H12" s="106">
        <f>IF(AND($L$20&lt;4,$N$20&gt;3),1,0)</f>
        <v>0</v>
      </c>
      <c r="I12" s="106">
        <f>IF(AND($L$20&lt;5,$N$20&gt;4),1,0)</f>
        <v>0</v>
      </c>
      <c r="J12" s="106">
        <f>IF(AND($L$20&lt;6,$N$20&gt;5),1,0)</f>
        <v>0</v>
      </c>
      <c r="K12" s="106">
        <f>IF(AND($L$20&lt;7,$N$20&gt;6),1,0)</f>
        <v>0</v>
      </c>
      <c r="L12" s="106">
        <f>IF(AND($L$20&lt;8,$N$20&gt;7),1,0)</f>
        <v>0</v>
      </c>
      <c r="M12" s="106">
        <f>IF(AND($L$20&lt;9,$N$20&gt;8),1,0)</f>
        <v>0</v>
      </c>
      <c r="N12" s="106">
        <f>IF(AND($L$20&lt;10,$N$20&gt;9),1,0)</f>
        <v>0</v>
      </c>
      <c r="O12" s="106">
        <f>IF(AND($L$20&lt;11,$N$20&gt;10),1,0)</f>
        <v>0</v>
      </c>
      <c r="P12" s="106">
        <f>IF(AND($L$20&lt;12,$N$20&gt;11),1,0)</f>
        <v>0</v>
      </c>
      <c r="Q12" s="106">
        <f>IF(AND($L$20&lt;13,$N$20&gt;12),1,0)</f>
        <v>0</v>
      </c>
      <c r="R12" s="106">
        <f>IF(AND($L$20&lt;14,$N$20&gt;13),1,0)</f>
        <v>0</v>
      </c>
      <c r="S12" s="106">
        <f>IF(AND($L$20&lt;15,$N$20&gt;14),1,0)</f>
        <v>0</v>
      </c>
      <c r="T12" s="106">
        <f>IF(AND($L$20&lt;16,$N$20&gt;15),1,0)</f>
        <v>0</v>
      </c>
      <c r="U12" s="106">
        <f>IF(AND($L$20&lt;17,$N$20&gt;16),1,0)</f>
        <v>0</v>
      </c>
    </row>
    <row r="13" spans="1:23">
      <c r="F13" s="106">
        <f>IF(AND($L$21&lt;2,$N$21&gt;1),1,0)</f>
        <v>0</v>
      </c>
      <c r="G13" s="106">
        <f>IF(AND($L$21&lt;3,$N$21&gt;2),1,0)</f>
        <v>0</v>
      </c>
      <c r="H13" s="106">
        <f>IF(AND($L$21&lt;4,$N$21&gt;3),1,0)</f>
        <v>0</v>
      </c>
      <c r="I13" s="106">
        <f>IF(AND($L$21&lt;5,$N$21&gt;4),1,0)</f>
        <v>0</v>
      </c>
      <c r="J13" s="106">
        <f>IF(AND($L$21&lt;6,$N$21&gt;5),1,0)</f>
        <v>0</v>
      </c>
      <c r="K13" s="106">
        <f>IF(AND($L$21&lt;7,$N$21&gt;6),1,0)</f>
        <v>0</v>
      </c>
      <c r="L13" s="106">
        <f>IF(AND($L$21&lt;8,$N$21&gt;7),1,0)</f>
        <v>0</v>
      </c>
      <c r="M13" s="106">
        <f>IF(AND($L$21&lt;9,$N$21&gt;8),1,0)</f>
        <v>0</v>
      </c>
      <c r="N13" s="106">
        <f>IF(AND($L$21&lt;10,$N$21&gt;9),1,0)</f>
        <v>0</v>
      </c>
      <c r="O13" s="106">
        <f>IF(AND($L$21&lt;11,$N$21&gt;10),1,0)</f>
        <v>0</v>
      </c>
      <c r="P13" s="106">
        <f>IF(AND($L$21&lt;12,$N$21&gt;11),1,0)</f>
        <v>0</v>
      </c>
      <c r="Q13" s="106">
        <f>IF(AND($L$21&lt;13,$N$21&gt;12),1,0)</f>
        <v>0</v>
      </c>
      <c r="R13" s="106">
        <f>IF(AND($L$21&lt;14,$N$21&gt;13),1,0)</f>
        <v>0</v>
      </c>
      <c r="S13" s="106">
        <f>IF(AND($L$21&lt;15,$N$21&gt;14),1,0)</f>
        <v>0</v>
      </c>
      <c r="T13" s="106">
        <f>IF(AND($L$21&lt;16,$N$21&gt;15),1,0)</f>
        <v>0</v>
      </c>
      <c r="U13" s="106">
        <f>IF(AND($L$21&lt;17,$N$21&gt;16),1,0)</f>
        <v>0</v>
      </c>
    </row>
    <row r="14" spans="1:23" ht="17.100000000000001" hidden="1" customHeight="1"/>
    <row r="15" spans="1:23" ht="18" hidden="1" customHeight="1"/>
    <row r="16" spans="1:23" ht="18" hidden="1" customHeight="1">
      <c r="F16" s="107" t="s">
        <v>65</v>
      </c>
      <c r="G16" s="107" t="s">
        <v>66</v>
      </c>
      <c r="H16" s="107" t="s">
        <v>67</v>
      </c>
      <c r="I16" s="107" t="s">
        <v>68</v>
      </c>
      <c r="J16" s="107" t="s">
        <v>69</v>
      </c>
      <c r="L16" s="107" t="s">
        <v>87</v>
      </c>
      <c r="M16" s="107" t="s">
        <v>88</v>
      </c>
      <c r="N16" s="107" t="s">
        <v>89</v>
      </c>
      <c r="O16" s="107" t="s">
        <v>90</v>
      </c>
    </row>
    <row r="17" spans="5:15" ht="18" hidden="1" customHeight="1">
      <c r="E17" s="110" t="s">
        <v>86</v>
      </c>
      <c r="F17" s="109" t="str">
        <f>IFERROR((【1】工事計画書!AF58),"")</f>
        <v/>
      </c>
      <c r="G17" s="109">
        <f>IFERROR((【1】工事計画書!AG58),"")</f>
        <v>0</v>
      </c>
      <c r="H17" s="109">
        <f>IFERROR((【1】工事計画書!AH58),"")</f>
        <v>0</v>
      </c>
      <c r="I17" s="109">
        <f>IFERROR((【1】工事計画書!AI58),"")</f>
        <v>0</v>
      </c>
      <c r="J17" s="109">
        <f>IFERROR((【1】工事計画書!AJ58),"")</f>
        <v>0</v>
      </c>
      <c r="K17" s="108" t="s">
        <v>160</v>
      </c>
      <c r="L17" s="107">
        <f t="shared" ref="L17:M21" si="0">IF(G17&lt;I17,G17,I17)</f>
        <v>0</v>
      </c>
      <c r="M17" s="107">
        <f t="shared" si="0"/>
        <v>0</v>
      </c>
      <c r="N17" s="107">
        <f t="shared" ref="N17:O21" si="1">IF(G17&lt;I17,I17,G17)</f>
        <v>0</v>
      </c>
      <c r="O17" s="107">
        <f t="shared" si="1"/>
        <v>0</v>
      </c>
    </row>
    <row r="18" spans="5:15" ht="18" hidden="1" customHeight="1">
      <c r="E18" s="110" t="s">
        <v>164</v>
      </c>
      <c r="F18" s="109">
        <f>IFERROR((【1】工事計画書!AF59),"")</f>
        <v>0</v>
      </c>
      <c r="G18" s="109">
        <f>IFERROR((【1】工事計画書!AG59),"")</f>
        <v>0</v>
      </c>
      <c r="H18" s="109">
        <f>IFERROR((【1】工事計画書!AH59),"")</f>
        <v>0</v>
      </c>
      <c r="I18" s="109">
        <f>IFERROR((【1】工事計画書!AI59),"")</f>
        <v>0</v>
      </c>
      <c r="J18" s="109">
        <f>IFERROR((【1】工事計画書!AJ59),"")</f>
        <v>0</v>
      </c>
      <c r="K18" s="108" t="s">
        <v>160</v>
      </c>
      <c r="L18" s="107">
        <f t="shared" si="0"/>
        <v>0</v>
      </c>
      <c r="M18" s="107">
        <f t="shared" si="0"/>
        <v>0</v>
      </c>
      <c r="N18" s="107">
        <f t="shared" si="1"/>
        <v>0</v>
      </c>
      <c r="O18" s="107">
        <f t="shared" si="1"/>
        <v>0</v>
      </c>
    </row>
    <row r="19" spans="5:15" ht="18" hidden="1" customHeight="1">
      <c r="E19" s="110" t="s">
        <v>163</v>
      </c>
      <c r="F19" s="109">
        <f>IFERROR((【1】工事計画書!AF60),"")</f>
        <v>0</v>
      </c>
      <c r="G19" s="109">
        <f>IFERROR((【1】工事計画書!AG60),"")</f>
        <v>0</v>
      </c>
      <c r="H19" s="109">
        <f>IFERROR((【1】工事計画書!AH60),"")</f>
        <v>0</v>
      </c>
      <c r="I19" s="109">
        <f>IFERROR((【1】工事計画書!AI60),"")</f>
        <v>0</v>
      </c>
      <c r="J19" s="109">
        <f>IFERROR((【1】工事計画書!AJ60),"")</f>
        <v>0</v>
      </c>
      <c r="K19" s="108" t="s">
        <v>160</v>
      </c>
      <c r="L19" s="107">
        <f t="shared" si="0"/>
        <v>0</v>
      </c>
      <c r="M19" s="107">
        <f t="shared" si="0"/>
        <v>0</v>
      </c>
      <c r="N19" s="107">
        <f t="shared" si="1"/>
        <v>0</v>
      </c>
      <c r="O19" s="107">
        <f t="shared" si="1"/>
        <v>0</v>
      </c>
    </row>
    <row r="20" spans="5:15" ht="18" hidden="1" customHeight="1">
      <c r="E20" s="110" t="s">
        <v>162</v>
      </c>
      <c r="F20" s="109">
        <f>IFERROR((【1】工事計画書!AF61),"")</f>
        <v>0</v>
      </c>
      <c r="G20" s="109">
        <f>IFERROR((【1】工事計画書!AG61),"")</f>
        <v>0</v>
      </c>
      <c r="H20" s="109">
        <f>IFERROR((【1】工事計画書!AH61),"")</f>
        <v>0</v>
      </c>
      <c r="I20" s="109">
        <f>IFERROR((【1】工事計画書!AI61),"")</f>
        <v>0</v>
      </c>
      <c r="J20" s="109">
        <f>IFERROR((【1】工事計画書!AJ61),"")</f>
        <v>0</v>
      </c>
      <c r="K20" s="108" t="s">
        <v>160</v>
      </c>
      <c r="L20" s="107">
        <f t="shared" si="0"/>
        <v>0</v>
      </c>
      <c r="M20" s="107">
        <f t="shared" si="0"/>
        <v>0</v>
      </c>
      <c r="N20" s="107">
        <f t="shared" si="1"/>
        <v>0</v>
      </c>
      <c r="O20" s="107">
        <f t="shared" si="1"/>
        <v>0</v>
      </c>
    </row>
    <row r="21" spans="5:15" ht="18" hidden="1" customHeight="1">
      <c r="E21" s="110" t="s">
        <v>161</v>
      </c>
      <c r="F21" s="109">
        <f>IFERROR((【1】工事計画書!AF62),"")</f>
        <v>0</v>
      </c>
      <c r="G21" s="109">
        <f>IFERROR((【1】工事計画書!AG62),"")</f>
        <v>0</v>
      </c>
      <c r="H21" s="109">
        <f>IFERROR((【1】工事計画書!AH62),"")</f>
        <v>0</v>
      </c>
      <c r="I21" s="109">
        <f>IFERROR((【1】工事計画書!AI62),"")</f>
        <v>0</v>
      </c>
      <c r="J21" s="109">
        <f>IFERROR((【1】工事計画書!AJ62),"")</f>
        <v>0</v>
      </c>
      <c r="K21" s="108" t="s">
        <v>160</v>
      </c>
      <c r="L21" s="107">
        <f t="shared" si="0"/>
        <v>0</v>
      </c>
      <c r="M21" s="107">
        <f t="shared" si="0"/>
        <v>0</v>
      </c>
      <c r="N21" s="107">
        <f t="shared" si="1"/>
        <v>0</v>
      </c>
      <c r="O21" s="107">
        <f t="shared" si="1"/>
        <v>0</v>
      </c>
    </row>
    <row r="22" spans="5:15" ht="18" hidden="1" customHeight="1"/>
    <row r="23" spans="5:15" ht="18" hidden="1" customHeight="1"/>
    <row r="24" spans="5:15" ht="18" hidden="1" customHeight="1"/>
  </sheetData>
  <sheetProtection sheet="1" objects="1" scenarios="1"/>
  <phoneticPr fontId="1"/>
  <conditionalFormatting sqref="F3">
    <cfRule type="expression" dxfId="1411" priority="24">
      <formula>AND(F13=1,A3=1)</formula>
    </cfRule>
    <cfRule type="expression" dxfId="1410" priority="450">
      <formula>AND(F9=1,E3=1)</formula>
    </cfRule>
    <cfRule type="expression" dxfId="1409" priority="336">
      <formula>AND(F10=1,D3=1)</formula>
    </cfRule>
    <cfRule type="expression" dxfId="1408" priority="232">
      <formula>AND(F11=1,C3=1)</formula>
    </cfRule>
    <cfRule type="expression" dxfId="1407" priority="128">
      <formula>AND(F12=1,B3=1)</formula>
    </cfRule>
  </conditionalFormatting>
  <conditionalFormatting sqref="F4">
    <cfRule type="expression" dxfId="1406" priority="40">
      <formula>AND(F13=1,A4=1)</formula>
    </cfRule>
    <cfRule type="expression" dxfId="1405" priority="248">
      <formula>AND(F11=1,C4=1)</formula>
    </cfRule>
    <cfRule type="expression" dxfId="1404" priority="362">
      <formula>AND(F10=1,D4=1)</formula>
    </cfRule>
    <cfRule type="expression" dxfId="1403" priority="456">
      <formula>AND(F9=1,E4=1)</formula>
    </cfRule>
    <cfRule type="expression" dxfId="1402" priority="144">
      <formula>AND(F12=1,B4=1)</formula>
    </cfRule>
  </conditionalFormatting>
  <conditionalFormatting sqref="F5">
    <cfRule type="expression" dxfId="1401" priority="264">
      <formula>AND(F11=1,C5=1)</formula>
    </cfRule>
    <cfRule type="expression" dxfId="1400" priority="160">
      <formula>AND(F12=1,B5=1)</formula>
    </cfRule>
    <cfRule type="expression" dxfId="1399" priority="472">
      <formula>AND($F$9=1,$E$5=1)</formula>
    </cfRule>
    <cfRule type="expression" dxfId="1398" priority="56">
      <formula>AND(F13=1,A5=1)</formula>
    </cfRule>
    <cfRule type="expression" dxfId="1397" priority="378">
      <formula>AND(F10=1,D5=1)</formula>
    </cfRule>
  </conditionalFormatting>
  <conditionalFormatting sqref="F6">
    <cfRule type="expression" dxfId="1396" priority="394">
      <formula>AND(F10=1,D6=1)</formula>
    </cfRule>
    <cfRule type="expression" dxfId="1395" priority="176">
      <formula>AND(F12=1,B6=1)</formula>
    </cfRule>
    <cfRule type="expression" dxfId="1394" priority="72">
      <formula>AND(F13=1,A6=1)</formula>
    </cfRule>
    <cfRule type="expression" dxfId="1393" priority="488">
      <formula>AND($F$9=1,$E$6=1)</formula>
    </cfRule>
    <cfRule type="expression" dxfId="1392" priority="280">
      <formula>AND(F11=1,C6=1)</formula>
    </cfRule>
  </conditionalFormatting>
  <conditionalFormatting sqref="F7">
    <cfRule type="expression" dxfId="1391" priority="88">
      <formula>AND(F13=1,A7=1)</formula>
    </cfRule>
    <cfRule type="expression" dxfId="1390" priority="192">
      <formula>AND(F12=1,B7=1)</formula>
    </cfRule>
    <cfRule type="expression" dxfId="1389" priority="296">
      <formula>AND(F11=1,C7=1)</formula>
    </cfRule>
    <cfRule type="expression" dxfId="1388" priority="504">
      <formula>AND($F$9=1,$E$7=1)</formula>
    </cfRule>
    <cfRule type="expression" dxfId="1387" priority="410">
      <formula>AND(F10=1,D7=1)</formula>
    </cfRule>
  </conditionalFormatting>
  <conditionalFormatting sqref="F8">
    <cfRule type="expression" dxfId="1386" priority="208">
      <formula>AND(F12=1,B8=1)</formula>
    </cfRule>
    <cfRule type="expression" dxfId="1385" priority="104">
      <formula>AND(F13=1,A8=1)</formula>
    </cfRule>
    <cfRule type="expression" dxfId="1384" priority="312">
      <formula>AND(F11=1,C8=1)</formula>
    </cfRule>
    <cfRule type="expression" dxfId="1383" priority="520">
      <formula>AND(F9=1,E8=1)</formula>
    </cfRule>
    <cfRule type="expression" dxfId="1382" priority="426">
      <formula>AND(F10=1,D8=1)</formula>
    </cfRule>
  </conditionalFormatting>
  <conditionalFormatting sqref="G3">
    <cfRule type="expression" dxfId="1381" priority="335">
      <formula>AND(G10=1,D3=1)</formula>
    </cfRule>
    <cfRule type="expression" dxfId="1380" priority="23">
      <formula>AND(G13=1,A3=1)</formula>
    </cfRule>
    <cfRule type="expression" dxfId="1379" priority="231">
      <formula>AND(G11=1,C3=1)</formula>
    </cfRule>
    <cfRule type="expression" dxfId="1378" priority="449">
      <formula>AND(G9=1,E3=1)</formula>
    </cfRule>
    <cfRule type="expression" dxfId="1377" priority="127">
      <formula>AND(G12=1,B3=1)</formula>
    </cfRule>
  </conditionalFormatting>
  <conditionalFormatting sqref="G4">
    <cfRule type="expression" dxfId="1376" priority="143">
      <formula>AND(G12=1,B4=1)</formula>
    </cfRule>
    <cfRule type="expression" dxfId="1375" priority="359">
      <formula>AND(G10=1,D4=1)</formula>
    </cfRule>
    <cfRule type="expression" dxfId="1374" priority="247">
      <formula>AND(G11=1,C4=1)</formula>
    </cfRule>
    <cfRule type="expression" dxfId="1373" priority="39">
      <formula>AND(G13=1,A4=1)</formula>
    </cfRule>
    <cfRule type="expression" dxfId="1372" priority="360">
      <formula>AND(G9=1,E4=1)</formula>
    </cfRule>
  </conditionalFormatting>
  <conditionalFormatting sqref="G5">
    <cfRule type="expression" dxfId="1371" priority="377">
      <formula>AND(G10=1,D5=1)</formula>
    </cfRule>
    <cfRule type="expression" dxfId="1370" priority="471">
      <formula>AND($G$9=1,$E$5=1)</formula>
    </cfRule>
    <cfRule type="expression" dxfId="1369" priority="263">
      <formula>AND(G11=1,C5=1)</formula>
    </cfRule>
    <cfRule type="expression" dxfId="1368" priority="55">
      <formula>AND(G13=1,A5=1)</formula>
    </cfRule>
    <cfRule type="expression" dxfId="1367" priority="159">
      <formula>AND(G12=1,B5=1)</formula>
    </cfRule>
  </conditionalFormatting>
  <conditionalFormatting sqref="G6">
    <cfRule type="expression" dxfId="1366" priority="279">
      <formula>AND(G11=1,C6=1)</formula>
    </cfRule>
    <cfRule type="expression" dxfId="1365" priority="71">
      <formula>AND(G13=1,A6=1)</formula>
    </cfRule>
    <cfRule type="expression" dxfId="1364" priority="487">
      <formula>AND($G$9=1,$E$6=1)</formula>
    </cfRule>
    <cfRule type="expression" dxfId="1363" priority="175">
      <formula>AND(G12=1,B6=1)</formula>
    </cfRule>
    <cfRule type="expression" dxfId="1362" priority="393">
      <formula>AND(G10=1,D6=1)</formula>
    </cfRule>
  </conditionalFormatting>
  <conditionalFormatting sqref="G7">
    <cfRule type="expression" dxfId="1361" priority="191">
      <formula>AND(G12=1,B7=1)</formula>
    </cfRule>
    <cfRule type="expression" dxfId="1360" priority="409">
      <formula>AND(G10=1,D7=1)</formula>
    </cfRule>
    <cfRule type="expression" dxfId="1359" priority="87">
      <formula>AND(G13=1,A7=1)</formula>
    </cfRule>
    <cfRule type="expression" dxfId="1358" priority="295">
      <formula>AND(G11=1,C7=1)</formula>
    </cfRule>
    <cfRule type="expression" dxfId="1357" priority="503">
      <formula>AND($G$9=1,$E$7=1)</formula>
    </cfRule>
  </conditionalFormatting>
  <conditionalFormatting sqref="G8">
    <cfRule type="expression" dxfId="1356" priority="519">
      <formula>AND(G9=1,E8=1)</formula>
    </cfRule>
    <cfRule type="expression" dxfId="1355" priority="311">
      <formula>AND(G11=1,C8=1)</formula>
    </cfRule>
    <cfRule type="expression" dxfId="1354" priority="425">
      <formula>AND(G10=1,D8=1)</formula>
    </cfRule>
    <cfRule type="expression" dxfId="1353" priority="103">
      <formula>AND(G13=1,A8=1)</formula>
    </cfRule>
    <cfRule type="expression" dxfId="1352" priority="207">
      <formula>AND(G12=1,B8=1)</formula>
    </cfRule>
  </conditionalFormatting>
  <conditionalFormatting sqref="G27">
    <cfRule type="containsText" dxfId="1351" priority="521" operator="containsText" text="A">
      <formula>NOT(ISERROR(SEARCH("A",G27)))</formula>
    </cfRule>
  </conditionalFormatting>
  <conditionalFormatting sqref="H3">
    <cfRule type="expression" dxfId="1350" priority="22">
      <formula>AND(H13=1,A3=1)</formula>
    </cfRule>
    <cfRule type="expression" dxfId="1349" priority="230">
      <formula>AND(H11=1,C3=1)</formula>
    </cfRule>
    <cfRule type="expression" dxfId="1348" priority="126">
      <formula>AND(H12=1,B3=1)</formula>
    </cfRule>
    <cfRule type="expression" dxfId="1347" priority="448">
      <formula>AND(H9=1,E3=1)</formula>
    </cfRule>
    <cfRule type="expression" dxfId="1346" priority="334">
      <formula>AND(H10=1,D3=1)</formula>
    </cfRule>
  </conditionalFormatting>
  <conditionalFormatting sqref="H4">
    <cfRule type="expression" dxfId="1345" priority="246">
      <formula>AND(H11=1,C4=1)</formula>
    </cfRule>
    <cfRule type="expression" dxfId="1344" priority="38">
      <formula>AND(H13=1,A4=1)</formula>
    </cfRule>
    <cfRule type="expression" dxfId="1343" priority="361">
      <formula>AND(H10=1,D4=1)</formula>
    </cfRule>
    <cfRule type="expression" dxfId="1342" priority="455">
      <formula>AND(H9=1,E4=1)</formula>
    </cfRule>
    <cfRule type="expression" dxfId="1341" priority="142">
      <formula>AND(H12=1,B4=1)</formula>
    </cfRule>
  </conditionalFormatting>
  <conditionalFormatting sqref="H5">
    <cfRule type="expression" dxfId="1340" priority="54">
      <formula>AND(H13=1,A5=1)</formula>
    </cfRule>
    <cfRule type="expression" dxfId="1339" priority="376">
      <formula>AND(H10=1,D5=1)</formula>
    </cfRule>
    <cfRule type="expression" dxfId="1338" priority="262">
      <formula>AND(H11=1,C5=1)</formula>
    </cfRule>
    <cfRule type="expression" dxfId="1337" priority="158">
      <formula>AND(H12=1,B5=1)</formula>
    </cfRule>
    <cfRule type="expression" dxfId="1336" priority="470">
      <formula>AND($H$9=1,$E$5=1)</formula>
    </cfRule>
  </conditionalFormatting>
  <conditionalFormatting sqref="H6">
    <cfRule type="expression" dxfId="1335" priority="70">
      <formula>AND(H13=1,A6=1)</formula>
    </cfRule>
    <cfRule type="expression" dxfId="1334" priority="392">
      <formula>AND(H10=1,D6=1)</formula>
    </cfRule>
    <cfRule type="expression" dxfId="1333" priority="174">
      <formula>AND(H12=1,B6=1)</formula>
    </cfRule>
    <cfRule type="expression" dxfId="1332" priority="486">
      <formula>AND($H$9=1,$E$6=1)</formula>
    </cfRule>
    <cfRule type="expression" dxfId="1331" priority="278">
      <formula>AND(H11=1,C6=1)</formula>
    </cfRule>
  </conditionalFormatting>
  <conditionalFormatting sqref="H7">
    <cfRule type="expression" dxfId="1330" priority="408">
      <formula>AND(H10=1,D7=1)</formula>
    </cfRule>
    <cfRule type="expression" dxfId="1329" priority="86">
      <formula>AND(H13=1,A7=1)</formula>
    </cfRule>
    <cfRule type="expression" dxfId="1328" priority="294">
      <formula>AND(H11=1,C7=1)</formula>
    </cfRule>
    <cfRule type="expression" dxfId="1327" priority="190">
      <formula>AND(H12=1,B7=1)</formula>
    </cfRule>
    <cfRule type="expression" dxfId="1326" priority="502">
      <formula>AND($H$9=1,$E$7=1)</formula>
    </cfRule>
  </conditionalFormatting>
  <conditionalFormatting sqref="H8">
    <cfRule type="expression" dxfId="1325" priority="102">
      <formula>AND(H13=1,A8=1)</formula>
    </cfRule>
    <cfRule type="expression" dxfId="1324" priority="206">
      <formula>AND(H12=1,B8=1)</formula>
    </cfRule>
    <cfRule type="expression" dxfId="1323" priority="310">
      <formula>AND(H11=1,C8=1)</formula>
    </cfRule>
    <cfRule type="expression" dxfId="1322" priority="424">
      <formula>AND(H10=1,D8=1)</formula>
    </cfRule>
    <cfRule type="expression" dxfId="1321" priority="518">
      <formula>AND(H9=1,E8=1)</formula>
    </cfRule>
  </conditionalFormatting>
  <conditionalFormatting sqref="I3">
    <cfRule type="expression" dxfId="1320" priority="229">
      <formula>AND(I11=1,C3=1)</formula>
    </cfRule>
    <cfRule type="expression" dxfId="1319" priority="447">
      <formula>AND(I9=1,E3=1)</formula>
    </cfRule>
    <cfRule type="expression" dxfId="1318" priority="333">
      <formula>AND(I10=1,D3=1)</formula>
    </cfRule>
    <cfRule type="expression" dxfId="1317" priority="21">
      <formula>AND(I13=1,A3=1)</formula>
    </cfRule>
    <cfRule type="expression" dxfId="1316" priority="125">
      <formula>AND(I12=1,B3=1)</formula>
    </cfRule>
  </conditionalFormatting>
  <conditionalFormatting sqref="I4">
    <cfRule type="expression" dxfId="1315" priority="358">
      <formula>AND(I9=1,E4=1)</formula>
    </cfRule>
    <cfRule type="expression" dxfId="1314" priority="141">
      <formula>AND(I12=1,B4=1)</formula>
    </cfRule>
    <cfRule type="expression" dxfId="1313" priority="245">
      <formula>AND(I11=1,C4=1)</formula>
    </cfRule>
    <cfRule type="expression" dxfId="1312" priority="357">
      <formula>AND(I10=1,D4=1)</formula>
    </cfRule>
    <cfRule type="expression" dxfId="1311" priority="37">
      <formula>AND(I13=1,A4=1)</formula>
    </cfRule>
  </conditionalFormatting>
  <conditionalFormatting sqref="I5">
    <cfRule type="expression" dxfId="1310" priority="469">
      <formula>AND(I9=1,E5=1)</formula>
    </cfRule>
    <cfRule type="expression" dxfId="1309" priority="375">
      <formula>AND(I10=1,D5=1)</formula>
    </cfRule>
    <cfRule type="expression" dxfId="1308" priority="157">
      <formula>AND(I12=1,B5=1)</formula>
    </cfRule>
    <cfRule type="expression" dxfId="1307" priority="53">
      <formula>AND(I13=1,A5=1)</formula>
    </cfRule>
    <cfRule type="expression" dxfId="1306" priority="261">
      <formula>AND(I11=1,C5=1)</formula>
    </cfRule>
  </conditionalFormatting>
  <conditionalFormatting sqref="I6">
    <cfRule type="expression" dxfId="1305" priority="69">
      <formula>AND(I13=1,A6=1)</formula>
    </cfRule>
    <cfRule type="expression" dxfId="1304" priority="173">
      <formula>AND(I12=1,B6=1)</formula>
    </cfRule>
    <cfRule type="expression" dxfId="1303" priority="391">
      <formula>AND(I10=1,D6=1)</formula>
    </cfRule>
    <cfRule type="expression" dxfId="1302" priority="485">
      <formula>AND($I$9=1,$E$6=1)</formula>
    </cfRule>
    <cfRule type="expression" dxfId="1301" priority="277">
      <formula>AND(I11=1,C6=1)</formula>
    </cfRule>
  </conditionalFormatting>
  <conditionalFormatting sqref="I7">
    <cfRule type="expression" dxfId="1300" priority="189">
      <formula>AND(I12=1,B7=1)</formula>
    </cfRule>
    <cfRule type="expression" dxfId="1299" priority="293">
      <formula>AND(I11=1,C7=1)</formula>
    </cfRule>
    <cfRule type="expression" dxfId="1298" priority="407">
      <formula>AND(I10=1,D7=1)</formula>
    </cfRule>
    <cfRule type="expression" dxfId="1297" priority="85">
      <formula>AND(I13=1,A7=1)</formula>
    </cfRule>
    <cfRule type="expression" dxfId="1296" priority="501">
      <formula>AND($I$9=1,$E$7=1)</formula>
    </cfRule>
  </conditionalFormatting>
  <conditionalFormatting sqref="I8">
    <cfRule type="expression" dxfId="1295" priority="423">
      <formula>AND(I10=1,D8=1)</formula>
    </cfRule>
    <cfRule type="expression" dxfId="1294" priority="205">
      <formula>AND(I12=1,B8=1)</formula>
    </cfRule>
    <cfRule type="expression" dxfId="1293" priority="309">
      <formula>AND(I11=1,C8=1)</formula>
    </cfRule>
    <cfRule type="expression" dxfId="1292" priority="101">
      <formula>AND(I13=1,A8=1)</formula>
    </cfRule>
    <cfRule type="expression" dxfId="1291" priority="516">
      <formula>AND(I9=1,E8=1)</formula>
    </cfRule>
  </conditionalFormatting>
  <conditionalFormatting sqref="J3">
    <cfRule type="expression" dxfId="1290" priority="228">
      <formula>AND(J11=1,C3=1)</formula>
    </cfRule>
    <cfRule type="expression" dxfId="1289" priority="332">
      <formula>AND(J10=1,D3=1)</formula>
    </cfRule>
    <cfRule type="expression" dxfId="1288" priority="124">
      <formula>AND(J12=1,B3=1)</formula>
    </cfRule>
    <cfRule type="expression" dxfId="1287" priority="20">
      <formula>AND(J13=1,A3=1)</formula>
    </cfRule>
    <cfRule type="expression" dxfId="1286" priority="446">
      <formula>AND(J9=1,E3=1)</formula>
    </cfRule>
  </conditionalFormatting>
  <conditionalFormatting sqref="J4">
    <cfRule type="expression" dxfId="1285" priority="36">
      <formula>AND(J13=1,A4=1)</formula>
    </cfRule>
    <cfRule type="expression" dxfId="1284" priority="140">
      <formula>AND(J12=1,B4=1)</formula>
    </cfRule>
    <cfRule type="expression" dxfId="1283" priority="355">
      <formula>AND(J10=1,D4=1)</formula>
    </cfRule>
    <cfRule type="expression" dxfId="1282" priority="244">
      <formula>AND(J11=1,C4=1)</formula>
    </cfRule>
    <cfRule type="expression" dxfId="1281" priority="356">
      <formula>AND(J9=1,E4=1)</formula>
    </cfRule>
  </conditionalFormatting>
  <conditionalFormatting sqref="J5">
    <cfRule type="expression" dxfId="1280" priority="374">
      <formula>AND(J10=1,D5=1)</formula>
    </cfRule>
    <cfRule type="expression" dxfId="1279" priority="52">
      <formula>AND(J13=1,A5=1)</formula>
    </cfRule>
    <cfRule type="expression" dxfId="1278" priority="260">
      <formula>AND(J11=1,C5=1)</formula>
    </cfRule>
    <cfRule type="expression" dxfId="1277" priority="468">
      <formula>AND(J9=1,E5=1)</formula>
    </cfRule>
    <cfRule type="expression" dxfId="1276" priority="156">
      <formula>AND(J12=1,B5=1)</formula>
    </cfRule>
  </conditionalFormatting>
  <conditionalFormatting sqref="J6">
    <cfRule type="expression" dxfId="1275" priority="390">
      <formula>AND(J10=1,D6=1)</formula>
    </cfRule>
    <cfRule type="expression" dxfId="1274" priority="276">
      <formula>AND(J11=1,C6=1)</formula>
    </cfRule>
    <cfRule type="expression" dxfId="1273" priority="484">
      <formula>AND($J$9=1,$E$6=1)</formula>
    </cfRule>
    <cfRule type="expression" dxfId="1272" priority="172">
      <formula>AND(J12=1,B6=1)</formula>
    </cfRule>
    <cfRule type="expression" dxfId="1271" priority="68">
      <formula>AND(J13=1,A6=1)</formula>
    </cfRule>
  </conditionalFormatting>
  <conditionalFormatting sqref="J7">
    <cfRule type="expression" dxfId="1270" priority="406">
      <formula>AND(J10=1,D7=1)</formula>
    </cfRule>
    <cfRule type="expression" dxfId="1269" priority="292">
      <formula>AND(J11=1,C7=1)</formula>
    </cfRule>
    <cfRule type="expression" dxfId="1268" priority="500">
      <formula>AND($J$9=1,$E$7=1)</formula>
    </cfRule>
    <cfRule type="expression" dxfId="1267" priority="188">
      <formula>AND(J12=1,B7=1)</formula>
    </cfRule>
    <cfRule type="expression" dxfId="1266" priority="84">
      <formula>AND(J13=1,A7=1)</formula>
    </cfRule>
  </conditionalFormatting>
  <conditionalFormatting sqref="J8">
    <cfRule type="expression" dxfId="1265" priority="422">
      <formula>AND(J10=1,D8=1)</formula>
    </cfRule>
    <cfRule type="expression" dxfId="1264" priority="308">
      <formula>AND(J11=1,C8=1)</formula>
    </cfRule>
    <cfRule type="expression" dxfId="1263" priority="517">
      <formula>AND(J9=1,E8=1)</formula>
    </cfRule>
    <cfRule type="expression" dxfId="1262" priority="204">
      <formula>AND(J12=1,B8=1)</formula>
    </cfRule>
    <cfRule type="expression" dxfId="1261" priority="100">
      <formula>AND(J13=1,A8=1)</formula>
    </cfRule>
  </conditionalFormatting>
  <conditionalFormatting sqref="K3">
    <cfRule type="expression" dxfId="1260" priority="19">
      <formula>AND(K13=1,A3=1)</formula>
    </cfRule>
    <cfRule type="expression" dxfId="1259" priority="445">
      <formula>AND(K9=1,E3=1)</formula>
    </cfRule>
    <cfRule type="expression" dxfId="1258" priority="227">
      <formula>AND(K11=1,C3=1)</formula>
    </cfRule>
    <cfRule type="expression" dxfId="1257" priority="331">
      <formula>AND(K10=1,D3=1)</formula>
    </cfRule>
    <cfRule type="expression" dxfId="1256" priority="123">
      <formula>AND(K12=1,B3=1)</formula>
    </cfRule>
  </conditionalFormatting>
  <conditionalFormatting sqref="K4">
    <cfRule type="expression" dxfId="1255" priority="35">
      <formula>AND(K13=1,A4=1)</formula>
    </cfRule>
    <cfRule type="expression" dxfId="1254" priority="354">
      <formula>AND(K9=1,E4=1)</formula>
    </cfRule>
    <cfRule type="expression" dxfId="1253" priority="353">
      <formula>AND(K10=1,D4=1)</formula>
    </cfRule>
    <cfRule type="expression" dxfId="1252" priority="139">
      <formula>AND(K12=1,B4=1)</formula>
    </cfRule>
    <cfRule type="expression" dxfId="1251" priority="243">
      <formula>AND(K11=1,C4=1)</formula>
    </cfRule>
  </conditionalFormatting>
  <conditionalFormatting sqref="K5">
    <cfRule type="expression" dxfId="1250" priority="259">
      <formula>AND(K11=1,C5=1)</formula>
    </cfRule>
    <cfRule type="expression" dxfId="1249" priority="51">
      <formula>AND(K13=1,A5=1)</formula>
    </cfRule>
    <cfRule type="expression" dxfId="1248" priority="155">
      <formula>AND(K12=1,B5=1)</formula>
    </cfRule>
    <cfRule type="expression" dxfId="1247" priority="467">
      <formula>AND(K9=1,E5=1)</formula>
    </cfRule>
    <cfRule type="expression" dxfId="1246" priority="373">
      <formula>AND(K10=1,D5=1)</formula>
    </cfRule>
  </conditionalFormatting>
  <conditionalFormatting sqref="K6">
    <cfRule type="expression" dxfId="1245" priority="389">
      <formula>AND(K10=1,D6=1)</formula>
    </cfRule>
    <cfRule type="expression" dxfId="1244" priority="483">
      <formula>AND($K$9=1,$E$6=1)</formula>
    </cfRule>
    <cfRule type="expression" dxfId="1243" priority="67">
      <formula>AND(K13=1,A6=1)</formula>
    </cfRule>
    <cfRule type="expression" dxfId="1242" priority="275">
      <formula>AND(K11=1,C6=1)</formula>
    </cfRule>
    <cfRule type="expression" dxfId="1241" priority="171">
      <formula>AND(K12=1,B6=1)</formula>
    </cfRule>
  </conditionalFormatting>
  <conditionalFormatting sqref="K7">
    <cfRule type="expression" dxfId="1240" priority="187">
      <formula>AND(K12=1,B7=1)</formula>
    </cfRule>
    <cfRule type="expression" dxfId="1239" priority="499">
      <formula>AND($K$9=1,$E$7=1)</formula>
    </cfRule>
    <cfRule type="expression" dxfId="1238" priority="83">
      <formula>AND(K13=1,A7=1)</formula>
    </cfRule>
    <cfRule type="expression" dxfId="1237" priority="405">
      <formula>AND(K10=1,D7=1)</formula>
    </cfRule>
    <cfRule type="expression" dxfId="1236" priority="291">
      <formula>AND(K11=1,C7=1)</formula>
    </cfRule>
  </conditionalFormatting>
  <conditionalFormatting sqref="K8">
    <cfRule type="expression" dxfId="1235" priority="203">
      <formula>AND(K12=1,B8=1)</formula>
    </cfRule>
    <cfRule type="expression" dxfId="1234" priority="421">
      <formula>AND(K10=1,D8=1)</formula>
    </cfRule>
    <cfRule type="expression" dxfId="1233" priority="307">
      <formula>AND(K11=1,C8=1)</formula>
    </cfRule>
    <cfRule type="expression" dxfId="1232" priority="99">
      <formula>AND(K13=1,A8=1)</formula>
    </cfRule>
    <cfRule type="expression" dxfId="1231" priority="515">
      <formula>AND(K9=1,E8=1)</formula>
    </cfRule>
  </conditionalFormatting>
  <conditionalFormatting sqref="L3">
    <cfRule type="expression" dxfId="1230" priority="330">
      <formula>AND(L10=1,D3=1)</formula>
    </cfRule>
    <cfRule type="expression" dxfId="1229" priority="444">
      <formula>AND(L9=1,E3=1)</formula>
    </cfRule>
    <cfRule type="expression" dxfId="1228" priority="18">
      <formula>AND(L13=1,A3=1)</formula>
    </cfRule>
    <cfRule type="expression" dxfId="1227" priority="226">
      <formula>AND(L11=1,C3=1)</formula>
    </cfRule>
    <cfRule type="expression" dxfId="1226" priority="122">
      <formula>AND(L12=1,B3=1)</formula>
    </cfRule>
  </conditionalFormatting>
  <conditionalFormatting sqref="L4">
    <cfRule type="expression" dxfId="1225" priority="242">
      <formula>AND(L11=1,C4=1)</formula>
    </cfRule>
    <cfRule type="expression" dxfId="1224" priority="351">
      <formula>AND(L10=1,D4=1)</formula>
    </cfRule>
    <cfRule type="expression" dxfId="1223" priority="352">
      <formula>AND(L9=1,E4=1)</formula>
    </cfRule>
    <cfRule type="expression" dxfId="1222" priority="138">
      <formula>AND(L12=1,B4=1)</formula>
    </cfRule>
    <cfRule type="expression" dxfId="1221" priority="34">
      <formula>AND(L13=1,A4=1)</formula>
    </cfRule>
  </conditionalFormatting>
  <conditionalFormatting sqref="L5">
    <cfRule type="expression" dxfId="1220" priority="50">
      <formula>AND(L13=1,A5=1)</formula>
    </cfRule>
    <cfRule type="expression" dxfId="1219" priority="154">
      <formula>AND(L12=1,B5=1)</formula>
    </cfRule>
    <cfRule type="expression" dxfId="1218" priority="258">
      <formula>AND(L11=1,C5=1)</formula>
    </cfRule>
    <cfRule type="expression" dxfId="1217" priority="372">
      <formula>AND(L10=1,D5=1)</formula>
    </cfRule>
    <cfRule type="expression" dxfId="1216" priority="466">
      <formula>AND(L9=1,E5=1)</formula>
    </cfRule>
  </conditionalFormatting>
  <conditionalFormatting sqref="L6">
    <cfRule type="expression" dxfId="1215" priority="66">
      <formula>AND(L13=1,A6=1)</formula>
    </cfRule>
    <cfRule type="expression" dxfId="1214" priority="482">
      <formula>AND($L$9=1,$E$6=1)</formula>
    </cfRule>
    <cfRule type="expression" dxfId="1213" priority="274">
      <formula>AND(L11=1,C6=1)</formula>
    </cfRule>
    <cfRule type="expression" dxfId="1212" priority="170">
      <formula>AND(L12=1,B6=1)</formula>
    </cfRule>
    <cfRule type="expression" dxfId="1211" priority="388">
      <formula>AND(L10=1,D6=1)</formula>
    </cfRule>
  </conditionalFormatting>
  <conditionalFormatting sqref="L7">
    <cfRule type="expression" dxfId="1210" priority="290">
      <formula>AND(L11=1,C7=1)</formula>
    </cfRule>
    <cfRule type="expression" dxfId="1209" priority="186">
      <formula>AND(L12=1,B7=1)</formula>
    </cfRule>
    <cfRule type="expression" dxfId="1208" priority="82">
      <formula>AND(L13=1,A7=1)</formula>
    </cfRule>
    <cfRule type="expression" dxfId="1207" priority="498">
      <formula>AND($L$9=1,$E$7=1)</formula>
    </cfRule>
    <cfRule type="expression" dxfId="1206" priority="404">
      <formula>AND(L10=1,D7=1)</formula>
    </cfRule>
  </conditionalFormatting>
  <conditionalFormatting sqref="L8">
    <cfRule type="expression" dxfId="1205" priority="202">
      <formula>AND(L12=1,B8=1)</formula>
    </cfRule>
    <cfRule type="expression" dxfId="1204" priority="514">
      <formula>AND(L9=1,E8=1)</formula>
    </cfRule>
    <cfRule type="expression" dxfId="1203" priority="420">
      <formula>AND(L10=1,D8=1)</formula>
    </cfRule>
    <cfRule type="expression" dxfId="1202" priority="98">
      <formula>AND(L13=1,A8=1)</formula>
    </cfRule>
    <cfRule type="expression" dxfId="1201" priority="306">
      <formula>AND(L11=1,C8=1)</formula>
    </cfRule>
  </conditionalFormatting>
  <conditionalFormatting sqref="M3">
    <cfRule type="expression" dxfId="1200" priority="225">
      <formula>AND(M11=1,C3=1)</formula>
    </cfRule>
    <cfRule type="expression" dxfId="1199" priority="443">
      <formula>AND(M9=1,E3=1)</formula>
    </cfRule>
    <cfRule type="expression" dxfId="1198" priority="121">
      <formula>AND(M12=1,B3=1)</formula>
    </cfRule>
    <cfRule type="expression" dxfId="1197" priority="17">
      <formula>AND(M13=1,A3=1)</formula>
    </cfRule>
    <cfRule type="expression" dxfId="1196" priority="329">
      <formula>AND(M10=1,D3=1)</formula>
    </cfRule>
  </conditionalFormatting>
  <conditionalFormatting sqref="M4">
    <cfRule type="expression" dxfId="1195" priority="350">
      <formula>AND(M9=1,E4=1)</formula>
    </cfRule>
    <cfRule type="expression" dxfId="1194" priority="137">
      <formula>AND(M12=1,B4=1)</formula>
    </cfRule>
    <cfRule type="expression" dxfId="1193" priority="33">
      <formula>AND(M13=1,A4=1)</formula>
    </cfRule>
    <cfRule type="expression" dxfId="1192" priority="241">
      <formula>AND(M11=1,C4=1)</formula>
    </cfRule>
    <cfRule type="expression" dxfId="1191" priority="349">
      <formula>AND(M10=1,D4=1)</formula>
    </cfRule>
  </conditionalFormatting>
  <conditionalFormatting sqref="M5">
    <cfRule type="expression" dxfId="1190" priority="371">
      <formula>AND(M10=1,D5=1)</formula>
    </cfRule>
    <cfRule type="expression" dxfId="1189" priority="465">
      <formula>AND(M9=1,E5=1)</formula>
    </cfRule>
    <cfRule type="expression" dxfId="1188" priority="49">
      <formula>AND(M13=1,A5=1)</formula>
    </cfRule>
    <cfRule type="expression" dxfId="1187" priority="257">
      <formula>AND(M11=1,C5=1)</formula>
    </cfRule>
    <cfRule type="expression" dxfId="1186" priority="153">
      <formula>AND(M12=1,B5=1)</formula>
    </cfRule>
  </conditionalFormatting>
  <conditionalFormatting sqref="M6">
    <cfRule type="expression" dxfId="1185" priority="387">
      <formula>AND(M10=1,D6=1)</formula>
    </cfRule>
    <cfRule type="expression" dxfId="1184" priority="273">
      <formula>AND(M11=1,C6=1)</formula>
    </cfRule>
    <cfRule type="expression" dxfId="1183" priority="65">
      <formula>AND(M13=1,A6=1)</formula>
    </cfRule>
    <cfRule type="expression" dxfId="1182" priority="481">
      <formula>AND($M$9=1,$E$6=1)</formula>
    </cfRule>
    <cfRule type="expression" dxfId="1181" priority="169">
      <formula>AND(M12=1,B6=1)</formula>
    </cfRule>
  </conditionalFormatting>
  <conditionalFormatting sqref="M7">
    <cfRule type="expression" dxfId="1180" priority="185">
      <formula>AND(M12=1,B7=1)</formula>
    </cfRule>
    <cfRule type="expression" dxfId="1179" priority="81">
      <formula>AND(M13=1,A7=1)</formula>
    </cfRule>
    <cfRule type="expression" dxfId="1178" priority="289">
      <formula>AND(M11=1,C7=1)</formula>
    </cfRule>
    <cfRule type="expression" dxfId="1177" priority="403">
      <formula>AND(M10=1,D7=1)</formula>
    </cfRule>
    <cfRule type="expression" dxfId="1176" priority="497">
      <formula>AND($M$9=1,$E$7=1)</formula>
    </cfRule>
  </conditionalFormatting>
  <conditionalFormatting sqref="M8">
    <cfRule type="expression" dxfId="1175" priority="201">
      <formula>AND(M12=1,B8=1)</formula>
    </cfRule>
    <cfRule type="expression" dxfId="1174" priority="513">
      <formula>AND($M$9=1,$E$8=1)</formula>
    </cfRule>
    <cfRule type="expression" dxfId="1173" priority="305">
      <formula>AND(M11=1,C8=1)</formula>
    </cfRule>
    <cfRule type="expression" dxfId="1172" priority="97">
      <formula>AND(M13=1,A8=1)</formula>
    </cfRule>
    <cfRule type="expression" dxfId="1171" priority="419">
      <formula>AND(M10=1,D8=1)</formula>
    </cfRule>
  </conditionalFormatting>
  <conditionalFormatting sqref="N2">
    <cfRule type="expression" dxfId="1170" priority="320">
      <formula>AND(N10=1,D2=1)</formula>
    </cfRule>
    <cfRule type="expression" dxfId="1169" priority="8">
      <formula>AND(N13=1,A2=1)</formula>
    </cfRule>
    <cfRule type="expression" dxfId="1168" priority="216">
      <formula>AND(N11=1,C2=1)</formula>
    </cfRule>
    <cfRule type="expression" dxfId="1167" priority="434">
      <formula>AND(N9=1,E2=1)</formula>
    </cfRule>
    <cfRule type="expression" dxfId="1166" priority="112">
      <formula>AND(N12=1,B2=1)</formula>
    </cfRule>
  </conditionalFormatting>
  <conditionalFormatting sqref="N3">
    <cfRule type="expression" dxfId="1165" priority="442">
      <formula>AND(N9=1,E3=1)</formula>
    </cfRule>
    <cfRule type="expression" dxfId="1164" priority="328">
      <formula>AND(N10=1,D3=1)</formula>
    </cfRule>
    <cfRule type="expression" dxfId="1163" priority="224">
      <formula>AND(N11=1,C3=1)</formula>
    </cfRule>
    <cfRule type="expression" dxfId="1162" priority="120">
      <formula>AND(N12=1,B3=1)</formula>
    </cfRule>
    <cfRule type="expression" dxfId="1161" priority="16">
      <formula>AND(N13=1,A3=1)</formula>
    </cfRule>
  </conditionalFormatting>
  <conditionalFormatting sqref="N4">
    <cfRule type="expression" dxfId="1160" priority="136">
      <formula>AND(N12=1,B4=1)</formula>
    </cfRule>
    <cfRule type="expression" dxfId="1159" priority="347">
      <formula>AND(N10=1,D4=1)</formula>
    </cfRule>
    <cfRule type="expression" dxfId="1158" priority="32">
      <formula>AND(N13=1,A4=1)</formula>
    </cfRule>
    <cfRule type="expression" dxfId="1157" priority="348">
      <formula>AND(N9=1,E4=1)</formula>
    </cfRule>
    <cfRule type="expression" dxfId="1156" priority="240">
      <formula>AND(N11=1,C4=1)</formula>
    </cfRule>
  </conditionalFormatting>
  <conditionalFormatting sqref="N5">
    <cfRule type="expression" dxfId="1155" priority="48">
      <formula>AND(N13=1,A5=1)</formula>
    </cfRule>
    <cfRule type="expression" dxfId="1154" priority="256">
      <formula>AND(N11=1,C5=1)</formula>
    </cfRule>
    <cfRule type="expression" dxfId="1153" priority="370">
      <formula>AND(N10=1,D5=1)</formula>
    </cfRule>
    <cfRule type="expression" dxfId="1152" priority="464">
      <formula>AND(N9=1,E5=1)</formula>
    </cfRule>
    <cfRule type="expression" dxfId="1151" priority="152">
      <formula>AND(N12=1,B5=1)</formula>
    </cfRule>
  </conditionalFormatting>
  <conditionalFormatting sqref="N6">
    <cfRule type="expression" dxfId="1150" priority="480">
      <formula>AND($N$9=1,$E$6=1)</formula>
    </cfRule>
    <cfRule type="expression" dxfId="1149" priority="64">
      <formula>AND(N13=1,A6=1)</formula>
    </cfRule>
    <cfRule type="expression" dxfId="1148" priority="386">
      <formula>AND(N10=1,D6=1)</formula>
    </cfRule>
    <cfRule type="expression" dxfId="1147" priority="168">
      <formula>AND(N12=1,B6=1)</formula>
    </cfRule>
    <cfRule type="expression" dxfId="1146" priority="272">
      <formula>AND(N11=1,C6=1)</formula>
    </cfRule>
  </conditionalFormatting>
  <conditionalFormatting sqref="N7">
    <cfRule type="expression" dxfId="1145" priority="80">
      <formula>AND(N13=1,A7=1)</formula>
    </cfRule>
    <cfRule type="expression" dxfId="1144" priority="288">
      <formula>AND(N11=1,C7=1)</formula>
    </cfRule>
    <cfRule type="expression" dxfId="1143" priority="402">
      <formula>AND(N10=1,D7=1)</formula>
    </cfRule>
    <cfRule type="expression" dxfId="1142" priority="496">
      <formula>AND($N$9=1,$E$7=1)</formula>
    </cfRule>
    <cfRule type="expression" dxfId="1141" priority="184">
      <formula>AND(N12=1,B7=1)</formula>
    </cfRule>
  </conditionalFormatting>
  <conditionalFormatting sqref="N8">
    <cfRule type="expression" dxfId="1140" priority="200">
      <formula>AND(N12=1,B8=1)</formula>
    </cfRule>
    <cfRule type="expression" dxfId="1139" priority="512">
      <formula>AND($N$9=1,$E$8=1)</formula>
    </cfRule>
    <cfRule type="expression" dxfId="1138" priority="304">
      <formula>AND(N11=1,C8=1)</formula>
    </cfRule>
    <cfRule type="expression" dxfId="1137" priority="96">
      <formula>AND(N13=1,A8=1)</formula>
    </cfRule>
    <cfRule type="expression" dxfId="1136" priority="418">
      <formula>AND(N10=1,D8=1)</formula>
    </cfRule>
  </conditionalFormatting>
  <conditionalFormatting sqref="O2">
    <cfRule type="expression" dxfId="1135" priority="215">
      <formula>AND(O11=1,C2=1)</formula>
    </cfRule>
    <cfRule type="expression" dxfId="1134" priority="7">
      <formula>AND(O13=1,A2=1)</formula>
    </cfRule>
    <cfRule type="expression" dxfId="1133" priority="111">
      <formula>AND(O12=1,B2=1)</formula>
    </cfRule>
    <cfRule type="expression" dxfId="1132" priority="433">
      <formula>AND(O9=1,E2=1)</formula>
    </cfRule>
    <cfRule type="expression" dxfId="1131" priority="319">
      <formula>AND(O10=1,D2=1)</formula>
    </cfRule>
  </conditionalFormatting>
  <conditionalFormatting sqref="O3">
    <cfRule type="expression" dxfId="1130" priority="223">
      <formula>AND(O11=1,C3=1)</formula>
    </cfRule>
    <cfRule type="expression" dxfId="1129" priority="441">
      <formula>AND(O9=1,E3=1)</formula>
    </cfRule>
    <cfRule type="expression" dxfId="1128" priority="327">
      <formula>AND(O10=1,D3=1)</formula>
    </cfRule>
    <cfRule type="expression" dxfId="1127" priority="15">
      <formula>AND(O13=1,A3=1)</formula>
    </cfRule>
    <cfRule type="expression" dxfId="1126" priority="119">
      <formula>AND(O12=1,B3=1)</formula>
    </cfRule>
  </conditionalFormatting>
  <conditionalFormatting sqref="O4">
    <cfRule type="expression" dxfId="1125" priority="345">
      <formula>AND(O10=1,D4=1)</formula>
    </cfRule>
    <cfRule type="expression" dxfId="1124" priority="135">
      <formula>AND(O12=1,B4=1)</formula>
    </cfRule>
    <cfRule type="expression" dxfId="1123" priority="31">
      <formula>AND(O13=1,A4=1)</formula>
    </cfRule>
    <cfRule type="expression" dxfId="1122" priority="346">
      <formula>AND(O9=1,E4=1)</formula>
    </cfRule>
    <cfRule type="expression" dxfId="1121" priority="239">
      <formula>AND(O11=1,C4=1)</formula>
    </cfRule>
  </conditionalFormatting>
  <conditionalFormatting sqref="O5">
    <cfRule type="expression" dxfId="1120" priority="369">
      <formula>AND(O10=1,D5=1)</formula>
    </cfRule>
    <cfRule type="expression" dxfId="1119" priority="151">
      <formula>AND(O12=1,B5=1)</formula>
    </cfRule>
    <cfRule type="expression" dxfId="1118" priority="255">
      <formula>AND(O11=1,C5=1)</formula>
    </cfRule>
    <cfRule type="expression" dxfId="1117" priority="463">
      <formula>AND(O9=1,E5=1)</formula>
    </cfRule>
    <cfRule type="expression" dxfId="1116" priority="47">
      <formula>AND(O13=1,A5=1)</formula>
    </cfRule>
  </conditionalFormatting>
  <conditionalFormatting sqref="O6">
    <cfRule type="expression" dxfId="1115" priority="479">
      <formula>AND($O$9=1,$E$6=1)</formula>
    </cfRule>
    <cfRule type="expression" dxfId="1114" priority="271">
      <formula>AND(O11=1,C6=1)</formula>
    </cfRule>
    <cfRule type="expression" dxfId="1113" priority="167">
      <formula>AND(O12=1,B6=1)</formula>
    </cfRule>
    <cfRule type="expression" dxfId="1112" priority="385">
      <formula>AND(O10=1,D6=1)</formula>
    </cfRule>
    <cfRule type="expression" dxfId="1111" priority="63">
      <formula>AND(O13=1,A6=1)</formula>
    </cfRule>
  </conditionalFormatting>
  <conditionalFormatting sqref="O7">
    <cfRule type="expression" dxfId="1110" priority="79">
      <formula>AND(O13=1,A7=1)</formula>
    </cfRule>
    <cfRule type="expression" dxfId="1109" priority="183">
      <formula>AND(O12=1,B7=1)</formula>
    </cfRule>
    <cfRule type="expression" dxfId="1108" priority="495">
      <formula>AND($O$9=1,$E$7=1)</formula>
    </cfRule>
    <cfRule type="expression" dxfId="1107" priority="287">
      <formula>AND(O11=1,C7=1)</formula>
    </cfRule>
    <cfRule type="expression" dxfId="1106" priority="401">
      <formula>AND(O10=1,D7=1)</formula>
    </cfRule>
  </conditionalFormatting>
  <conditionalFormatting sqref="O8">
    <cfRule type="expression" dxfId="1105" priority="417">
      <formula>AND(O10=1,D8=1)</formula>
    </cfRule>
    <cfRule type="expression" dxfId="1104" priority="511">
      <formula>AND($O$9=1,$E$8=1)</formula>
    </cfRule>
    <cfRule type="expression" dxfId="1103" priority="95">
      <formula>AND(O13=1,A8=1)</formula>
    </cfRule>
    <cfRule type="expression" dxfId="1102" priority="303">
      <formula>AND(O11=1,C8=1)</formula>
    </cfRule>
    <cfRule type="expression" dxfId="1101" priority="199">
      <formula>AND(O12=1,B8=1)</formula>
    </cfRule>
  </conditionalFormatting>
  <conditionalFormatting sqref="P2">
    <cfRule type="expression" dxfId="1100" priority="318">
      <formula>AND(P10=1,D2=1)</formula>
    </cfRule>
    <cfRule type="expression" dxfId="1099" priority="6">
      <formula>AND(P13=1,A2=1)</formula>
    </cfRule>
    <cfRule type="expression" dxfId="1098" priority="432">
      <formula>AND(P9=1,E2=1)</formula>
    </cfRule>
    <cfRule type="expression" dxfId="1097" priority="214">
      <formula>AND(P11=1,C2=1)</formula>
    </cfRule>
    <cfRule type="expression" dxfId="1096" priority="110">
      <formula>AND(P12=1,B2=1)</formula>
    </cfRule>
  </conditionalFormatting>
  <conditionalFormatting sqref="P3">
    <cfRule type="expression" dxfId="1095" priority="118">
      <formula>AND(P12=1,B3=1)</formula>
    </cfRule>
    <cfRule type="expression" dxfId="1094" priority="222">
      <formula>AND(P11=1,C3=1)</formula>
    </cfRule>
    <cfRule type="expression" dxfId="1093" priority="440">
      <formula>AND(P9=1,E3=1)</formula>
    </cfRule>
    <cfRule type="expression" dxfId="1092" priority="326">
      <formula>AND(P10=1,D3=1)</formula>
    </cfRule>
    <cfRule type="expression" dxfId="1091" priority="14">
      <formula>AND(P13=1,A3=1)</formula>
    </cfRule>
  </conditionalFormatting>
  <conditionalFormatting sqref="P4">
    <cfRule type="expression" dxfId="1090" priority="344">
      <formula>AND(P9=1,E4=1)</formula>
    </cfRule>
    <cfRule type="expression" dxfId="1089" priority="30">
      <formula>AND(P13=1,A4=1)</formula>
    </cfRule>
    <cfRule type="expression" dxfId="1088" priority="134">
      <formula>AND(P12=1,B4=1)</formula>
    </cfRule>
    <cfRule type="expression" dxfId="1087" priority="238">
      <formula>AND(P11=1,C4=1)</formula>
    </cfRule>
    <cfRule type="expression" dxfId="1086" priority="343">
      <formula>AND(P10=1,D4=1)</formula>
    </cfRule>
  </conditionalFormatting>
  <conditionalFormatting sqref="P5">
    <cfRule type="expression" dxfId="1085" priority="368">
      <formula>AND(P10=1,D5=1)</formula>
    </cfRule>
    <cfRule type="expression" dxfId="1084" priority="462">
      <formula>AND(P9=1,E5=1)</formula>
    </cfRule>
    <cfRule type="expression" dxfId="1083" priority="254">
      <formula>AND(P11=1,C5=1)</formula>
    </cfRule>
    <cfRule type="expression" dxfId="1082" priority="46">
      <formula>AND(P13=1,A5=1)</formula>
    </cfRule>
    <cfRule type="expression" dxfId="1081" priority="150">
      <formula>AND(P12=1,B5=1)</formula>
    </cfRule>
  </conditionalFormatting>
  <conditionalFormatting sqref="P6">
    <cfRule type="expression" dxfId="1080" priority="384">
      <formula>AND(P10=1,D6=1)</formula>
    </cfRule>
    <cfRule type="expression" dxfId="1079" priority="166">
      <formula>AND(P12=1,B6=1)</formula>
    </cfRule>
    <cfRule type="expression" dxfId="1078" priority="62">
      <formula>AND(P13=1,A6=1)</formula>
    </cfRule>
    <cfRule type="expression" dxfId="1077" priority="270">
      <formula>AND(P11=1,C6=1)</formula>
    </cfRule>
    <cfRule type="expression" dxfId="1076" priority="478">
      <formula>AND($P$9=1,$E$6=1)</formula>
    </cfRule>
  </conditionalFormatting>
  <conditionalFormatting sqref="P7">
    <cfRule type="expression" dxfId="1075" priority="78">
      <formula>AND(P13=1,A7=1)</formula>
    </cfRule>
    <cfRule type="expression" dxfId="1074" priority="286">
      <formula>AND(P11=1,C7=1)</formula>
    </cfRule>
    <cfRule type="expression" dxfId="1073" priority="400">
      <formula>AND(P10=1,D7=1)</formula>
    </cfRule>
    <cfRule type="expression" dxfId="1072" priority="494">
      <formula>AND($P$9=1,$E$7=1)</formula>
    </cfRule>
    <cfRule type="expression" dxfId="1071" priority="182">
      <formula>AND(P12=1,B7=1)</formula>
    </cfRule>
  </conditionalFormatting>
  <conditionalFormatting sqref="P8">
    <cfRule type="expression" dxfId="1070" priority="416">
      <formula>AND(P10=1,D8=1)</formula>
    </cfRule>
    <cfRule type="expression" dxfId="1069" priority="94">
      <formula>AND(P13=1,A8=1)</formula>
    </cfRule>
    <cfRule type="expression" dxfId="1068" priority="302">
      <formula>AND(P11=1,C8=1)</formula>
    </cfRule>
    <cfRule type="expression" dxfId="1067" priority="510">
      <formula>AND($P$9=1,$E$8=1)</formula>
    </cfRule>
    <cfRule type="expression" dxfId="1066" priority="198">
      <formula>AND(P12=1,B8=1)</formula>
    </cfRule>
  </conditionalFormatting>
  <conditionalFormatting sqref="Q2">
    <cfRule type="expression" dxfId="1065" priority="213">
      <formula>AND(Q11=1,C2=1)</formula>
    </cfRule>
    <cfRule type="expression" dxfId="1064" priority="5">
      <formula>AND(Q13=1,A2=1)</formula>
    </cfRule>
    <cfRule type="expression" dxfId="1063" priority="431">
      <formula>AND(Q9=1,E2=1)</formula>
    </cfRule>
    <cfRule type="expression" dxfId="1062" priority="109">
      <formula>AND(Q12=1,B2=1)</formula>
    </cfRule>
    <cfRule type="expression" dxfId="1061" priority="317">
      <formula>AND(Q10=1,D2=1)</formula>
    </cfRule>
  </conditionalFormatting>
  <conditionalFormatting sqref="Q3">
    <cfRule type="expression" dxfId="1060" priority="325">
      <formula>AND(Q10=1,D3=1)</formula>
    </cfRule>
    <cfRule type="expression" dxfId="1059" priority="221">
      <formula>AND(Q11=1,C3=1)</formula>
    </cfRule>
    <cfRule type="expression" dxfId="1058" priority="117">
      <formula>AND(Q12=1,B3=1)</formula>
    </cfRule>
    <cfRule type="expression" dxfId="1057" priority="439">
      <formula>AND(Q9=1,E3=1)</formula>
    </cfRule>
    <cfRule type="expression" dxfId="1056" priority="13">
      <formula>AND(Q13=1,A3=1)</formula>
    </cfRule>
  </conditionalFormatting>
  <conditionalFormatting sqref="Q4">
    <cfRule type="expression" dxfId="1055" priority="29">
      <formula>AND(Q13=1,A4=1)</formula>
    </cfRule>
    <cfRule type="expression" dxfId="1054" priority="342">
      <formula>AND(Q9=1,E4=1)</formula>
    </cfRule>
    <cfRule type="expression" dxfId="1053" priority="133">
      <formula>AND(Q12=1,B4=1)</formula>
    </cfRule>
    <cfRule type="expression" dxfId="1052" priority="237">
      <formula>AND(Q11=1,C4=1)</formula>
    </cfRule>
    <cfRule type="expression" dxfId="1051" priority="341">
      <formula>AND(Q10=1,D4=1)</formula>
    </cfRule>
  </conditionalFormatting>
  <conditionalFormatting sqref="Q5">
    <cfRule type="expression" dxfId="1050" priority="149">
      <formula>AND(Q12=1,B5=1)</formula>
    </cfRule>
    <cfRule type="expression" dxfId="1049" priority="461">
      <formula>AND(Q9=1,E5=1)</formula>
    </cfRule>
    <cfRule type="expression" dxfId="1048" priority="253">
      <formula>AND(Q11=1,C5=1)</formula>
    </cfRule>
    <cfRule type="expression" dxfId="1047" priority="367">
      <formula>AND(Q10=1,D5=1)</formula>
    </cfRule>
    <cfRule type="expression" dxfId="1046" priority="45">
      <formula>AND(Q13=1,A5=1)</formula>
    </cfRule>
  </conditionalFormatting>
  <conditionalFormatting sqref="Q6">
    <cfRule type="expression" dxfId="1045" priority="165">
      <formula>AND(Q12=1,B6=1)</formula>
    </cfRule>
    <cfRule type="expression" dxfId="1044" priority="269">
      <formula>AND(Q11=1,C6=1)</formula>
    </cfRule>
    <cfRule type="expression" dxfId="1043" priority="383">
      <formula>AND(Q10=1,D6=1)</formula>
    </cfRule>
    <cfRule type="expression" dxfId="1042" priority="61">
      <formula>AND(Q13=1,A6=1)</formula>
    </cfRule>
    <cfRule type="expression" dxfId="1041" priority="477">
      <formula>AND($Q$9=1,$E$6=1)</formula>
    </cfRule>
  </conditionalFormatting>
  <conditionalFormatting sqref="Q7">
    <cfRule type="expression" dxfId="1040" priority="77">
      <formula>AND(Q13=1,A7=1)</formula>
    </cfRule>
    <cfRule type="expression" dxfId="1039" priority="285">
      <formula>AND(Q11=1,C7=1)</formula>
    </cfRule>
    <cfRule type="expression" dxfId="1038" priority="181">
      <formula>AND(Q12=1,B7=1)</formula>
    </cfRule>
    <cfRule type="expression" dxfId="1037" priority="399">
      <formula>AND(Q10=1,D7=1)</formula>
    </cfRule>
    <cfRule type="expression" dxfId="1036" priority="493">
      <formula>AND($Q$9=1,$E$7=1)</formula>
    </cfRule>
  </conditionalFormatting>
  <conditionalFormatting sqref="Q8">
    <cfRule type="expression" dxfId="1035" priority="415">
      <formula>AND(Q10=1,D8=1)</formula>
    </cfRule>
    <cfRule type="expression" dxfId="1034" priority="93">
      <formula>AND(Q13=1,A8=1)</formula>
    </cfRule>
    <cfRule type="expression" dxfId="1033" priority="197">
      <formula>AND(Q12=1,B8=1)</formula>
    </cfRule>
    <cfRule type="expression" dxfId="1032" priority="301">
      <formula>AND(Q11=1,C8=1)</formula>
    </cfRule>
    <cfRule type="expression" dxfId="1031" priority="509">
      <formula>AND($Q$9=1,$E$8=1)</formula>
    </cfRule>
  </conditionalFormatting>
  <conditionalFormatting sqref="R2">
    <cfRule type="expression" dxfId="1030" priority="430">
      <formula>AND(R9=1,E2=1)</formula>
    </cfRule>
    <cfRule type="expression" dxfId="1029" priority="212">
      <formula>AND(R11=1,C2=1)</formula>
    </cfRule>
    <cfRule type="expression" dxfId="1028" priority="108">
      <formula>AND(R12=1,B2=1)</formula>
    </cfRule>
    <cfRule type="expression" dxfId="1027" priority="316">
      <formula>AND(R10=1,D2=1)</formula>
    </cfRule>
    <cfRule type="expression" dxfId="1026" priority="4">
      <formula>AND(R13=1,A2=1)</formula>
    </cfRule>
  </conditionalFormatting>
  <conditionalFormatting sqref="R3">
    <cfRule type="expression" dxfId="1025" priority="116">
      <formula>AND(R12=1,B3=1)</formula>
    </cfRule>
    <cfRule type="expression" dxfId="1024" priority="220">
      <formula>AND(R11=1,C3=1)</formula>
    </cfRule>
    <cfRule type="expression" dxfId="1023" priority="438">
      <formula>AND(R9=1,E3=1)</formula>
    </cfRule>
    <cfRule type="expression" dxfId="1022" priority="324">
      <formula>AND(R10=1,D3=1)</formula>
    </cfRule>
    <cfRule type="expression" dxfId="1021" priority="12">
      <formula>AND(R13=1,A3=1)</formula>
    </cfRule>
  </conditionalFormatting>
  <conditionalFormatting sqref="R4">
    <cfRule type="expression" dxfId="1020" priority="236">
      <formula>AND(R11=1,C4=1)</formula>
    </cfRule>
    <cfRule type="expression" dxfId="1019" priority="132">
      <formula>AND(R12=1,B4=1)</formula>
    </cfRule>
    <cfRule type="expression" dxfId="1018" priority="340">
      <formula>AND(R10=1,D4=1)</formula>
    </cfRule>
    <cfRule type="expression" dxfId="1017" priority="454">
      <formula>AND(R9=1,E4=1)</formula>
    </cfRule>
    <cfRule type="expression" dxfId="1016" priority="28">
      <formula>AND(R13=1,A4=1)</formula>
    </cfRule>
  </conditionalFormatting>
  <conditionalFormatting sqref="R5">
    <cfRule type="expression" dxfId="1015" priority="252">
      <formula>AND(R11=1,C5=1)</formula>
    </cfRule>
    <cfRule type="expression" dxfId="1014" priority="44">
      <formula>AND(R13=1,A5=1)</formula>
    </cfRule>
    <cfRule type="expression" dxfId="1013" priority="148">
      <formula>AND(R12=1,B5=1)</formula>
    </cfRule>
    <cfRule type="expression" dxfId="1012" priority="366">
      <formula>AND(R10=1,D5=1)</formula>
    </cfRule>
    <cfRule type="expression" dxfId="1011" priority="460">
      <formula>AND(R9=1,E5=1)</formula>
    </cfRule>
  </conditionalFormatting>
  <conditionalFormatting sqref="R6">
    <cfRule type="expression" dxfId="1010" priority="382">
      <formula>AND(R10=1,D6=1)</formula>
    </cfRule>
    <cfRule type="expression" dxfId="1009" priority="60">
      <formula>AND(R13=1,A6=1)</formula>
    </cfRule>
    <cfRule type="expression" dxfId="1008" priority="164">
      <formula>AND(R12=1,B6=1)</formula>
    </cfRule>
    <cfRule type="expression" dxfId="1007" priority="268">
      <formula>AND(R11=1,C6=1)</formula>
    </cfRule>
    <cfRule type="expression" dxfId="1006" priority="476">
      <formula>AND($R$9=1,$E$6=1)</formula>
    </cfRule>
  </conditionalFormatting>
  <conditionalFormatting sqref="R7">
    <cfRule type="expression" dxfId="1005" priority="180">
      <formula>AND(R12=1,B7=1)</formula>
    </cfRule>
    <cfRule type="expression" dxfId="1004" priority="398">
      <formula>AND(R10=1,D7=1)</formula>
    </cfRule>
    <cfRule type="expression" dxfId="1003" priority="492">
      <formula>AND($R$9=1,$E$7=1)</formula>
    </cfRule>
    <cfRule type="expression" dxfId="1002" priority="284">
      <formula>AND(R11=1,C7=1)</formula>
    </cfRule>
    <cfRule type="expression" dxfId="1001" priority="76">
      <formula>AND(R13=1,A7=1)</formula>
    </cfRule>
  </conditionalFormatting>
  <conditionalFormatting sqref="R8">
    <cfRule type="expression" dxfId="1000" priority="414">
      <formula>AND(R10=1,D8=1)</formula>
    </cfRule>
    <cfRule type="expression" dxfId="999" priority="300">
      <formula>AND(R11=1,C8=1)</formula>
    </cfRule>
    <cfRule type="expression" dxfId="998" priority="196">
      <formula>AND(R12=1,B8=1)</formula>
    </cfRule>
    <cfRule type="expression" dxfId="997" priority="508">
      <formula>AND($R$9=1,$E$8=1)</formula>
    </cfRule>
    <cfRule type="expression" dxfId="996" priority="92">
      <formula>AND(R13=1,A8=1)</formula>
    </cfRule>
  </conditionalFormatting>
  <conditionalFormatting sqref="S2">
    <cfRule type="expression" dxfId="995" priority="107">
      <formula>AND(S12=1,B2=1)</formula>
    </cfRule>
    <cfRule type="expression" dxfId="994" priority="3">
      <formula>AND(S13=1,A2=1)</formula>
    </cfRule>
    <cfRule type="expression" dxfId="993" priority="211">
      <formula>AND(S11=1,C2=1)</formula>
    </cfRule>
    <cfRule type="expression" dxfId="992" priority="315">
      <formula>AND(S10=1,D2=1)</formula>
    </cfRule>
    <cfRule type="expression" dxfId="991" priority="429">
      <formula>AND(S9=1,E2=1)</formula>
    </cfRule>
  </conditionalFormatting>
  <conditionalFormatting sqref="S3">
    <cfRule type="expression" dxfId="990" priority="437">
      <formula>AND(S9=1,E3=1)</formula>
    </cfRule>
    <cfRule type="expression" dxfId="989" priority="11">
      <formula>AND(S13=1,A3=1)</formula>
    </cfRule>
    <cfRule type="expression" dxfId="988" priority="115">
      <formula>AND(S12=1,B3=1)</formula>
    </cfRule>
    <cfRule type="expression" dxfId="987" priority="323">
      <formula>AND(S10=1,D3=1)</formula>
    </cfRule>
    <cfRule type="expression" dxfId="986" priority="219">
      <formula>AND(S11=1,C3=1)</formula>
    </cfRule>
  </conditionalFormatting>
  <conditionalFormatting sqref="S4">
    <cfRule type="expression" dxfId="985" priority="131">
      <formula>AND(S12=1,B4=1)</formula>
    </cfRule>
    <cfRule type="expression" dxfId="984" priority="339">
      <formula>AND(S10=1,D4=1)</formula>
    </cfRule>
    <cfRule type="expression" dxfId="983" priority="235">
      <formula>AND(S11=1,C4=1)</formula>
    </cfRule>
    <cfRule type="expression" dxfId="982" priority="453">
      <formula>AND(S9=1,E4=1)</formula>
    </cfRule>
    <cfRule type="expression" dxfId="981" priority="27">
      <formula>AND(S13=1,A4=1)</formula>
    </cfRule>
  </conditionalFormatting>
  <conditionalFormatting sqref="S5">
    <cfRule type="expression" dxfId="980" priority="459">
      <formula>AND(S9=1,E5=1)</formula>
    </cfRule>
    <cfRule type="expression" dxfId="979" priority="147">
      <formula>AND(S12=1,B5=1)</formula>
    </cfRule>
    <cfRule type="expression" dxfId="978" priority="251">
      <formula>AND(S11=1,C5=1)</formula>
    </cfRule>
    <cfRule type="expression" dxfId="977" priority="43">
      <formula>AND(S13=1,A5=1)</formula>
    </cfRule>
    <cfRule type="expression" dxfId="976" priority="365">
      <formula>AND(S10=1,D5=1)</formula>
    </cfRule>
  </conditionalFormatting>
  <conditionalFormatting sqref="S6">
    <cfRule type="expression" dxfId="975" priority="475">
      <formula>AND($S$9=1,$E$6=1)</formula>
    </cfRule>
    <cfRule type="expression" dxfId="974" priority="267">
      <formula>AND(S11=1,C6=1)</formula>
    </cfRule>
    <cfRule type="expression" dxfId="973" priority="163">
      <formula>AND(S12=1,B6=1)</formula>
    </cfRule>
    <cfRule type="expression" dxfId="972" priority="381">
      <formula>AND(S10=1,D6=1)</formula>
    </cfRule>
    <cfRule type="expression" dxfId="971" priority="59">
      <formula>AND(S13=1,A6=1)</formula>
    </cfRule>
  </conditionalFormatting>
  <conditionalFormatting sqref="S7">
    <cfRule type="expression" dxfId="970" priority="283">
      <formula>AND(S11=1,C7=1)</formula>
    </cfRule>
    <cfRule type="expression" dxfId="969" priority="179">
      <formula>AND(S12=1,B7=1)</formula>
    </cfRule>
    <cfRule type="expression" dxfId="968" priority="491">
      <formula>AND($S$9=1,$E$7=1)</formula>
    </cfRule>
    <cfRule type="expression" dxfId="967" priority="75">
      <formula>AND(S13=1,A7=1)</formula>
    </cfRule>
    <cfRule type="expression" dxfId="966" priority="397">
      <formula>AND(S10=1,D7=1)</formula>
    </cfRule>
  </conditionalFormatting>
  <conditionalFormatting sqref="S8">
    <cfRule type="expression" dxfId="965" priority="91">
      <formula>AND(S13=1,A8=1)</formula>
    </cfRule>
    <cfRule type="expression" dxfId="964" priority="507">
      <formula>AND($S$9=1,$E$8=1)</formula>
    </cfRule>
    <cfRule type="expression" dxfId="963" priority="413">
      <formula>AND(S10=1,D8=1)</formula>
    </cfRule>
    <cfRule type="expression" dxfId="962" priority="299">
      <formula>AND(S11=1,C8=1)</formula>
    </cfRule>
    <cfRule type="expression" dxfId="961" priority="195">
      <formula>AND(S12=1,B8=1)</formula>
    </cfRule>
  </conditionalFormatting>
  <conditionalFormatting sqref="T2">
    <cfRule type="expression" dxfId="960" priority="2">
      <formula>AND(T13=1,A2=1)</formula>
    </cfRule>
    <cfRule type="expression" dxfId="959" priority="210">
      <formula>AND(T11=1,C2=1)</formula>
    </cfRule>
    <cfRule type="expression" dxfId="958" priority="428">
      <formula>AND(T9=1,E2=1)</formula>
    </cfRule>
    <cfRule type="expression" dxfId="957" priority="106">
      <formula>AND(T12=1,B2=1)</formula>
    </cfRule>
    <cfRule type="expression" dxfId="956" priority="314">
      <formula>AND(T10=1,D2=1)</formula>
    </cfRule>
  </conditionalFormatting>
  <conditionalFormatting sqref="T3">
    <cfRule type="expression" dxfId="955" priority="322">
      <formula>AND(T10=1,D3=1)</formula>
    </cfRule>
    <cfRule type="expression" dxfId="954" priority="436">
      <formula>AND(T9=1,E3=1)</formula>
    </cfRule>
    <cfRule type="expression" dxfId="953" priority="218">
      <formula>AND(T11=1,C3=1)</formula>
    </cfRule>
    <cfRule type="expression" dxfId="952" priority="114">
      <formula>AND(T12=1,B3=1)</formula>
    </cfRule>
    <cfRule type="expression" dxfId="951" priority="10">
      <formula>AND(T13=1,A3=1)</formula>
    </cfRule>
  </conditionalFormatting>
  <conditionalFormatting sqref="T4">
    <cfRule type="expression" dxfId="950" priority="26">
      <formula>AND(T13=1,A4=1)</formula>
    </cfRule>
    <cfRule type="expression" dxfId="949" priority="234">
      <formula>AND(T11=1,C4=1)</formula>
    </cfRule>
    <cfRule type="expression" dxfId="948" priority="452">
      <formula>AND(T9=1,E4=1)</formula>
    </cfRule>
    <cfRule type="expression" dxfId="947" priority="130">
      <formula>AND(T12=1,B4=1)</formula>
    </cfRule>
    <cfRule type="expression" dxfId="946" priority="338">
      <formula>AND(T10=1,D4=1)</formula>
    </cfRule>
  </conditionalFormatting>
  <conditionalFormatting sqref="T5">
    <cfRule type="expression" dxfId="945" priority="146">
      <formula>AND(T12=1,B5=1)</formula>
    </cfRule>
    <cfRule type="expression" dxfId="944" priority="42">
      <formula>AND(T13=1,A5=1)</formula>
    </cfRule>
    <cfRule type="expression" dxfId="943" priority="364">
      <formula>AND(T10=1,D5=1)</formula>
    </cfRule>
    <cfRule type="expression" dxfId="942" priority="250">
      <formula>AND(T11=1,C5=1)</formula>
    </cfRule>
    <cfRule type="expression" dxfId="941" priority="458">
      <formula>AND(T9=1,E5=1)</formula>
    </cfRule>
  </conditionalFormatting>
  <conditionalFormatting sqref="T6">
    <cfRule type="expression" dxfId="940" priority="162">
      <formula>AND(T12=1,B6=1)</formula>
    </cfRule>
    <cfRule type="expression" dxfId="939" priority="474">
      <formula>AND($T$9=1,$E$6=1)</formula>
    </cfRule>
    <cfRule type="expression" dxfId="938" priority="380">
      <formula>AND(T10=1,D6=1)</formula>
    </cfRule>
    <cfRule type="expression" dxfId="937" priority="266">
      <formula>AND(T11=1,C6=1)</formula>
    </cfRule>
    <cfRule type="expression" dxfId="936" priority="58">
      <formula>AND(T13=1,A6=1)</formula>
    </cfRule>
  </conditionalFormatting>
  <conditionalFormatting sqref="T7">
    <cfRule type="expression" dxfId="935" priority="282">
      <formula>AND(T11=1,C7=1)</formula>
    </cfRule>
    <cfRule type="expression" dxfId="934" priority="396">
      <formula>AND(T10=1,D7=1)</formula>
    </cfRule>
    <cfRule type="expression" dxfId="933" priority="74">
      <formula>AND(T13=1,A7=1)</formula>
    </cfRule>
    <cfRule type="expression" dxfId="932" priority="490">
      <formula>AND($T$9=1,$E$7=1)</formula>
    </cfRule>
    <cfRule type="expression" dxfId="931" priority="178">
      <formula>AND(T12=1,B7=1)</formula>
    </cfRule>
  </conditionalFormatting>
  <conditionalFormatting sqref="T8">
    <cfRule type="expression" dxfId="930" priority="506">
      <formula>AND($T$9=1,$E$8=1)</formula>
    </cfRule>
    <cfRule type="expression" dxfId="929" priority="194">
      <formula>AND(T12=1,B8=1)</formula>
    </cfRule>
    <cfRule type="expression" dxfId="928" priority="412">
      <formula>AND(T10=1,D8=1)</formula>
    </cfRule>
    <cfRule type="expression" dxfId="927" priority="90">
      <formula>AND(T13=1,A8=1)</formula>
    </cfRule>
    <cfRule type="expression" dxfId="926" priority="298">
      <formula>AND(T11=1,C8=1)</formula>
    </cfRule>
  </conditionalFormatting>
  <conditionalFormatting sqref="U2">
    <cfRule type="expression" dxfId="925" priority="1">
      <formula>AND(U13=1,A2=1)</formula>
    </cfRule>
    <cfRule type="expression" dxfId="924" priority="427">
      <formula>AND(U9=1,E2=1)</formula>
    </cfRule>
    <cfRule type="expression" dxfId="923" priority="209">
      <formula>AND(U11=1,C2=1)</formula>
    </cfRule>
    <cfRule type="expression" dxfId="922" priority="105">
      <formula>AND(U12=1,B2=1)</formula>
    </cfRule>
    <cfRule type="expression" dxfId="921" priority="313">
      <formula>AND(U10=1,D2=1)</formula>
    </cfRule>
  </conditionalFormatting>
  <conditionalFormatting sqref="U3">
    <cfRule type="expression" dxfId="920" priority="9">
      <formula>AND(U13=1,A3=1)</formula>
    </cfRule>
    <cfRule type="expression" dxfId="919" priority="321">
      <formula>AND(U10=1,D3=1)</formula>
    </cfRule>
    <cfRule type="expression" dxfId="918" priority="113">
      <formula>AND(U12=1,B3=1)</formula>
    </cfRule>
    <cfRule type="expression" dxfId="917" priority="217">
      <formula>AND(U11=1,C3=1)</formula>
    </cfRule>
    <cfRule type="expression" dxfId="916" priority="435">
      <formula>AND(U9=1,E3=1)</formula>
    </cfRule>
  </conditionalFormatting>
  <conditionalFormatting sqref="U4">
    <cfRule type="expression" dxfId="915" priority="25">
      <formula>AND(U13=1,A4=1)</formula>
    </cfRule>
    <cfRule type="expression" dxfId="914" priority="233">
      <formula>AND(U11=1,C4=1)</formula>
    </cfRule>
    <cfRule type="expression" dxfId="913" priority="129">
      <formula>AND(U12=1,B4=1)</formula>
    </cfRule>
    <cfRule type="expression" dxfId="912" priority="337">
      <formula>AND(U10=1,D4=1)</formula>
    </cfRule>
    <cfRule type="expression" dxfId="911" priority="451">
      <formula>AND(U9=1,E4=1)</formula>
    </cfRule>
  </conditionalFormatting>
  <conditionalFormatting sqref="U5">
    <cfRule type="expression" dxfId="910" priority="249">
      <formula>AND(U11=1,C5=1)</formula>
    </cfRule>
    <cfRule type="expression" dxfId="909" priority="41">
      <formula>AND(U13=1,A5=1)</formula>
    </cfRule>
    <cfRule type="expression" dxfId="908" priority="145">
      <formula>AND(U12=1,B5=1)</formula>
    </cfRule>
    <cfRule type="expression" dxfId="907" priority="363">
      <formula>AND(U10=1,D5=1)</formula>
    </cfRule>
    <cfRule type="expression" dxfId="906" priority="457">
      <formula>AND(U9=1,E5=1)</formula>
    </cfRule>
  </conditionalFormatting>
  <conditionalFormatting sqref="U6">
    <cfRule type="expression" dxfId="905" priority="57">
      <formula>AND(U13=1,A6=1)</formula>
    </cfRule>
    <cfRule type="expression" dxfId="904" priority="379">
      <formula>AND(U10=1,D6=1)</formula>
    </cfRule>
    <cfRule type="expression" dxfId="903" priority="473">
      <formula>AND($U$9=1,$E$6=1)</formula>
    </cfRule>
    <cfRule type="expression" dxfId="902" priority="265">
      <formula>AND(U11=1,C6=1)</formula>
    </cfRule>
    <cfRule type="expression" dxfId="901" priority="161">
      <formula>AND(U12=1,B6=1)</formula>
    </cfRule>
  </conditionalFormatting>
  <conditionalFormatting sqref="U7">
    <cfRule type="expression" dxfId="900" priority="489">
      <formula>AND($U$9=1,$E$7=1)</formula>
    </cfRule>
    <cfRule type="expression" dxfId="899" priority="73">
      <formula>AND(U13=1,A7=1)</formula>
    </cfRule>
    <cfRule type="expression" dxfId="898" priority="395">
      <formula>AND(U10=1,D7=1)</formula>
    </cfRule>
    <cfRule type="expression" dxfId="897" priority="177">
      <formula>AND(U12=1,B7=1)</formula>
    </cfRule>
    <cfRule type="expression" dxfId="896" priority="281">
      <formula>AND(U11=1,C7=1)</formula>
    </cfRule>
  </conditionalFormatting>
  <conditionalFormatting sqref="U8">
    <cfRule type="expression" dxfId="895" priority="89">
      <formula>AND(U13=1,A8=1)</formula>
    </cfRule>
    <cfRule type="expression" dxfId="894" priority="297">
      <formula>AND(U11=1,C8=1)</formula>
    </cfRule>
    <cfRule type="expression" dxfId="893" priority="193">
      <formula>AND(U12=1,B8=1)</formula>
    </cfRule>
    <cfRule type="expression" dxfId="892" priority="411">
      <formula>AND(U10=1,D8=1)</formula>
    </cfRule>
    <cfRule type="expression" dxfId="891" priority="505">
      <formula>AND($U$9=1,$E$8=1)</formula>
    </cfRule>
  </conditionalFormatting>
  <printOptions horizontalCentered="1" verticalCentered="1"/>
  <pageMargins left="0" right="0" top="0" bottom="0" header="0" footer="0"/>
  <pageSetup paperSize="9" scale="58" orientation="landscape" verticalDpi="0" r:id="rId1"/>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9590-83E8-4920-AA42-1BBCCDD6A903}">
  <sheetPr codeName="Sheet11">
    <tabColor theme="2"/>
  </sheetPr>
  <dimension ref="A1:X24"/>
  <sheetViews>
    <sheetView showGridLines="0" view="pageBreakPreview" zoomScale="55" zoomScaleNormal="70" zoomScaleSheetLayoutView="55" workbookViewId="0">
      <selection activeCell="A14" sqref="A14:XFD1048576"/>
    </sheetView>
  </sheetViews>
  <sheetFormatPr defaultColWidth="0" defaultRowHeight="18.75" zeroHeight="1"/>
  <cols>
    <col min="1" max="1" width="0.125" style="106" customWidth="1"/>
    <col min="2" max="3" width="8.625" style="106" hidden="1" customWidth="1"/>
    <col min="4" max="4" width="8.625" style="106" customWidth="1"/>
    <col min="5" max="5" width="11.75" style="106" customWidth="1"/>
    <col min="6" max="6" width="8.125" style="106" customWidth="1"/>
    <col min="7" max="7" width="8.25" style="106" customWidth="1"/>
    <col min="8" max="8" width="8.375" style="106" customWidth="1"/>
    <col min="9" max="9" width="7.875" style="106" customWidth="1"/>
    <col min="10" max="10" width="10" style="106" customWidth="1"/>
    <col min="11" max="11" width="10.375" style="106" customWidth="1"/>
    <col min="12" max="13" width="10.125" style="106" customWidth="1"/>
    <col min="14" max="14" width="9.875" style="106" customWidth="1"/>
    <col min="15" max="15" width="10.5" style="106" customWidth="1"/>
    <col min="16" max="16" width="10.25" style="106" customWidth="1"/>
    <col min="17" max="17" width="10.125" style="106" customWidth="1"/>
    <col min="18" max="18" width="10.375" style="106" customWidth="1"/>
    <col min="19" max="19" width="10" style="106" customWidth="1"/>
    <col min="20" max="20" width="10.125" style="106" customWidth="1"/>
    <col min="21" max="21" width="10.375" style="106" customWidth="1"/>
    <col min="22" max="24" width="8.625" style="106" customWidth="1"/>
    <col min="25" max="16384" width="8.625" style="106" hidden="1"/>
  </cols>
  <sheetData>
    <row r="1" spans="1:23" ht="57.6" customHeight="1"/>
    <row r="2" spans="1:23" ht="100.5" customHeight="1">
      <c r="A2" s="112">
        <f>IF(AND($M$21&lt;8,$O$21&gt;7),1,0)</f>
        <v>0</v>
      </c>
      <c r="B2" s="112">
        <f>IF(AND($M$20&lt;8,$O$20&gt;7),1,0)</f>
        <v>0</v>
      </c>
      <c r="C2" s="112">
        <f>IF(AND($M$19&lt;8,$O$19&gt;7),1,0)</f>
        <v>0</v>
      </c>
      <c r="D2" s="112">
        <f>IF(AND($M$18&lt;8,$O$18&gt;7),1,0)</f>
        <v>0</v>
      </c>
      <c r="E2" s="112">
        <f>IF(AND($M$17&lt;8,$O$17&gt;7),1,0)</f>
        <v>0</v>
      </c>
    </row>
    <row r="3" spans="1:23" ht="59.1" customHeight="1">
      <c r="A3" s="112">
        <f>IF(AND($M$21&lt;7,$O$21&gt;6),1,0)</f>
        <v>0</v>
      </c>
      <c r="B3" s="112">
        <f>IF(AND($M$20&lt;7,$O$20&gt;6),1,0)</f>
        <v>0</v>
      </c>
      <c r="C3" s="112">
        <f>IF(AND($M$19&lt;7,$O$19&gt;6),1,0)</f>
        <v>0</v>
      </c>
      <c r="D3" s="112">
        <f>IF(AND($M$18&lt;7,$O$18&gt;6),1,0)</f>
        <v>0</v>
      </c>
      <c r="E3" s="112">
        <f>IF(AND($M$17&lt;7,$O$17&gt;6),1,0)</f>
        <v>0</v>
      </c>
    </row>
    <row r="4" spans="1:23" ht="57.6" customHeight="1">
      <c r="A4" s="112">
        <f>IF(AND($M$21&lt;6,$O$21&gt;5),1,0)</f>
        <v>0</v>
      </c>
      <c r="B4" s="112">
        <f>IF(AND($M$20&lt;6,$O$20&gt;5),1,0)</f>
        <v>0</v>
      </c>
      <c r="C4" s="112">
        <f>IF(AND($M$19&lt;6,$O$19&gt;5),1,0)</f>
        <v>0</v>
      </c>
      <c r="D4" s="112">
        <f>IF(AND($M$18&lt;6,$O$18&gt;5),1,0)</f>
        <v>0</v>
      </c>
      <c r="E4" s="112">
        <f>IF(AND($M$17&lt;6,$O$17&gt;5),1,0)</f>
        <v>0</v>
      </c>
    </row>
    <row r="5" spans="1:23" ht="43.5" customHeight="1">
      <c r="A5" s="112">
        <f>IF(AND($M$21&lt;5,$O$21&gt;4),1,0)</f>
        <v>0</v>
      </c>
      <c r="B5" s="112">
        <f>IF(AND($M$20&lt;5,$O$20&gt;4),1,0)</f>
        <v>0</v>
      </c>
      <c r="C5" s="112">
        <f>IF(AND($M$19&lt;5,$O$19&gt;4),1,0)</f>
        <v>0</v>
      </c>
      <c r="D5" s="112">
        <f>IF(AND($M$18&lt;5,$O$18&gt;4),1,0)</f>
        <v>0</v>
      </c>
      <c r="E5" s="112">
        <f>IF(AND($M$17&lt;5,$O$17&gt;4),1,0)</f>
        <v>0</v>
      </c>
    </row>
    <row r="6" spans="1:23" ht="26.1" customHeight="1">
      <c r="A6" s="112">
        <f>IF(AND($M$21&lt;4,$O$21&gt;3),1,0)</f>
        <v>0</v>
      </c>
      <c r="B6" s="112">
        <f>IF(AND($M$20&lt;4,$O$20&gt;3),1,0)</f>
        <v>0</v>
      </c>
      <c r="C6" s="112">
        <f>IF(AND($M$19&lt;4,$O$19&gt;3),1,0)</f>
        <v>0</v>
      </c>
      <c r="D6" s="112">
        <f>IF(AND($M$18&lt;4,$O$18&gt;3),1,0)</f>
        <v>0</v>
      </c>
      <c r="E6" s="112">
        <f>IF(AND($M$17&lt;4,$O$17&gt;3),1,0)</f>
        <v>0</v>
      </c>
    </row>
    <row r="7" spans="1:23" ht="67.5" customHeight="1">
      <c r="A7" s="112">
        <f>IF(AND($M$21&lt;3,$O$21&gt;2),1,0)</f>
        <v>0</v>
      </c>
      <c r="B7" s="112">
        <f>IF(AND($M$20&lt;3,$O$20&gt;2),1,0)</f>
        <v>0</v>
      </c>
      <c r="C7" s="112">
        <f>IF(AND($M$19&lt;3,$O$19&gt;2),1,0)</f>
        <v>0</v>
      </c>
      <c r="D7" s="112">
        <f>IF(AND($M$18&lt;3,$O$18&gt;2),1,0)</f>
        <v>0</v>
      </c>
      <c r="E7" s="112">
        <f>IF(AND($M$17&lt;3,$O$17&gt;2),1,0)</f>
        <v>0</v>
      </c>
      <c r="V7" s="113"/>
      <c r="W7" s="113"/>
    </row>
    <row r="8" spans="1:23" ht="45.6" customHeight="1">
      <c r="A8" s="112">
        <f>IF(AND($M$21&lt;2,$O$21&gt;1),1,0)</f>
        <v>0</v>
      </c>
      <c r="B8" s="112">
        <f>IF(AND($M$20&lt;2,$O$20&gt;1),1,0)</f>
        <v>0</v>
      </c>
      <c r="C8" s="112">
        <f>IF(AND($M$19&lt;2,$O$19&gt;1),1,0)</f>
        <v>0</v>
      </c>
      <c r="D8" s="112">
        <f>IF(AND($M$18&lt;2,$O$18&gt;1),1,0)</f>
        <v>0</v>
      </c>
      <c r="E8" s="112">
        <f>IF(AND($M$17&lt;2,$O$17&gt;1),1,0)</f>
        <v>0</v>
      </c>
      <c r="V8" s="111"/>
    </row>
    <row r="9" spans="1:23">
      <c r="F9" s="106">
        <f>IF(AND($L$17&lt;2,$N$17&gt;1),1,0)</f>
        <v>0</v>
      </c>
      <c r="G9" s="106">
        <f>IF(AND($L$17&lt;3,$N$17&gt;2),1,0)</f>
        <v>0</v>
      </c>
      <c r="H9" s="106">
        <f>IF(AND($L$17&lt;4,$N$17&gt;3),1,0)</f>
        <v>0</v>
      </c>
      <c r="I9" s="106">
        <f>IF(AND($L$17&lt;5,$N$17&gt;4),1,0)</f>
        <v>0</v>
      </c>
      <c r="J9" s="106">
        <f>IF(AND($L$17&lt;6,$N$17&gt;5),1,0)</f>
        <v>0</v>
      </c>
      <c r="K9" s="106">
        <f>IF(AND($L$17&lt;7,$N$17&gt;6),1,0)</f>
        <v>0</v>
      </c>
      <c r="L9" s="106">
        <f>IF(AND($L$17&lt;8,$N$17&gt;7),1,0)</f>
        <v>0</v>
      </c>
      <c r="M9" s="106">
        <f>IF(AND($L$17&lt;9,$N$17&gt;8),1,0)</f>
        <v>0</v>
      </c>
      <c r="N9" s="106">
        <f>IF(AND($L$17&lt;10,$N$17&gt;9),1,0)</f>
        <v>0</v>
      </c>
      <c r="O9" s="106">
        <f>IF(AND($L$17&lt;11,$N$17&gt;10),1,0)</f>
        <v>0</v>
      </c>
      <c r="P9" s="106">
        <f>IF(AND($L$17&lt;12,$N$17&gt;11),1,0)</f>
        <v>0</v>
      </c>
      <c r="Q9" s="106">
        <f>IF(AND($L$17&lt;13,$N$17&gt;12),1,0)</f>
        <v>0</v>
      </c>
      <c r="R9" s="106">
        <f>IF(AND($L$17&lt;14,$N$17&gt;13),1,0)</f>
        <v>0</v>
      </c>
      <c r="S9" s="106">
        <f>IF(AND($L$17&lt;15,$N$17&gt;14),1,0)</f>
        <v>0</v>
      </c>
      <c r="T9" s="106">
        <f>IF(AND($L$17&lt;16,$N$17&gt;15),1,0)</f>
        <v>0</v>
      </c>
      <c r="U9" s="106">
        <f>IF(AND($L$17&lt;17,$N$17&gt;16),1,0)</f>
        <v>0</v>
      </c>
    </row>
    <row r="10" spans="1:23">
      <c r="F10" s="106">
        <f>IF(AND($L$18&lt;2,$N$18&gt;1),1,0)</f>
        <v>0</v>
      </c>
      <c r="G10" s="106">
        <f>IF(AND($L$18&lt;3,$N$18&gt;2),1,0)</f>
        <v>0</v>
      </c>
      <c r="H10" s="106">
        <f>IF(AND($L$18&lt;4,$N$18&gt;3),1,0)</f>
        <v>0</v>
      </c>
      <c r="I10" s="106">
        <f>IF(AND($L$18&lt;5,$N$18&gt;4),1,0)</f>
        <v>0</v>
      </c>
      <c r="J10" s="106">
        <f>IF(AND($L$18&lt;6,$N$18&gt;5),1,0)</f>
        <v>0</v>
      </c>
      <c r="K10" s="106">
        <f>IF(AND($L$18&lt;7,$N$18&gt;6),1,0)</f>
        <v>0</v>
      </c>
      <c r="L10" s="106">
        <f>IF(AND($L$18&lt;8,$N$18&gt;7),1,0)</f>
        <v>0</v>
      </c>
      <c r="M10" s="106">
        <f>IF(AND($L$18&lt;9,$N$18&gt;8),1,0)</f>
        <v>0</v>
      </c>
      <c r="N10" s="106">
        <f>IF(AND($L$18&lt;10,$N$18&gt;9),1,0)</f>
        <v>0</v>
      </c>
      <c r="O10" s="106">
        <f>IF(AND($L$18&lt;11,$N$18&gt;10),1,0)</f>
        <v>0</v>
      </c>
      <c r="P10" s="106">
        <f>IF(AND($L$18&lt;12,$N$18&gt;11),1,0)</f>
        <v>0</v>
      </c>
      <c r="Q10" s="106">
        <f>IF(AND($L$18&lt;13,$N$18&gt;12),1,0)</f>
        <v>0</v>
      </c>
      <c r="R10" s="106">
        <f>IF(AND($L$18&lt;14,$N$18&gt;13),1,0)</f>
        <v>0</v>
      </c>
      <c r="S10" s="106">
        <f>IF(AND($L$18&lt;15,$N$18&gt;14),1,0)</f>
        <v>0</v>
      </c>
      <c r="T10" s="106">
        <f>IF(AND($L$18&lt;16,$N$18&gt;15),1,0)</f>
        <v>0</v>
      </c>
      <c r="U10" s="106">
        <f>IF(AND($L$18&lt;17,$N$18&gt;16),1,0)</f>
        <v>0</v>
      </c>
    </row>
    <row r="11" spans="1:23">
      <c r="F11" s="106">
        <f>IF(AND($L$19&lt;2,$N$19&gt;1),1,0)</f>
        <v>0</v>
      </c>
      <c r="G11" s="106">
        <f>IF(AND($L$19&lt;3,$N$19&gt;2),1,0)</f>
        <v>0</v>
      </c>
      <c r="H11" s="106">
        <f>IF(AND($L$19&lt;4,$N$19&gt;3),1,0)</f>
        <v>0</v>
      </c>
      <c r="I11" s="106">
        <f>IF(AND($L$19&lt;5,$N$19&gt;4),1,0)</f>
        <v>0</v>
      </c>
      <c r="J11" s="106">
        <f>IF(AND($L$19&lt;6,$N$19&gt;5),1,0)</f>
        <v>0</v>
      </c>
      <c r="K11" s="106">
        <f>IF(AND($L$19&lt;7,$N$19&gt;6),1,0)</f>
        <v>0</v>
      </c>
      <c r="L11" s="106">
        <f>IF(AND($L$19&lt;8,$N$19&gt;7),1,0)</f>
        <v>0</v>
      </c>
      <c r="M11" s="106">
        <f>IF(AND($L$19&lt;9,$N$19&gt;8),1,0)</f>
        <v>0</v>
      </c>
      <c r="N11" s="106">
        <f>IF(AND($L$19&lt;10,$N$19&gt;9),1,0)</f>
        <v>0</v>
      </c>
      <c r="O11" s="106">
        <f>IF(AND($L$19&lt;11,$N$19&gt;10),1,0)</f>
        <v>0</v>
      </c>
      <c r="P11" s="106">
        <f>IF(AND($L$19&lt;12,$N$19&gt;11),1,0)</f>
        <v>0</v>
      </c>
      <c r="Q11" s="106">
        <f>IF(AND($L$19&lt;13,$N$19&gt;12),1,0)</f>
        <v>0</v>
      </c>
      <c r="R11" s="106">
        <f>IF(AND($L$19&lt;14,$N$19&gt;13),1,0)</f>
        <v>0</v>
      </c>
      <c r="S11" s="106">
        <f>IF(AND($L$19&lt;15,$N$19&gt;14),1,0)</f>
        <v>0</v>
      </c>
      <c r="T11" s="106">
        <f>IF(AND($L$19&lt;16,$N$19&gt;15),1,0)</f>
        <v>0</v>
      </c>
      <c r="U11" s="106">
        <f>IF(AND($L$19&lt;17,$N$19&gt;16),1,0)</f>
        <v>0</v>
      </c>
    </row>
    <row r="12" spans="1:23">
      <c r="F12" s="106">
        <f>IF(AND($L$20&lt;2,$N$20&gt;1),1,0)</f>
        <v>0</v>
      </c>
      <c r="G12" s="106">
        <f>IF(AND($L$20&lt;3,$N$20&gt;2),1,0)</f>
        <v>0</v>
      </c>
      <c r="H12" s="106">
        <f>IF(AND($L$20&lt;4,$N$20&gt;3),1,0)</f>
        <v>0</v>
      </c>
      <c r="I12" s="106">
        <f>IF(AND($L$20&lt;5,$N$20&gt;4),1,0)</f>
        <v>0</v>
      </c>
      <c r="J12" s="106">
        <f>IF(AND($L$20&lt;6,$N$20&gt;5),1,0)</f>
        <v>0</v>
      </c>
      <c r="K12" s="106">
        <f>IF(AND($L$20&lt;7,$N$20&gt;6),1,0)</f>
        <v>0</v>
      </c>
      <c r="L12" s="106">
        <f>IF(AND($L$20&lt;8,$N$20&gt;7),1,0)</f>
        <v>0</v>
      </c>
      <c r="M12" s="106">
        <f>IF(AND($L$20&lt;9,$N$20&gt;8),1,0)</f>
        <v>0</v>
      </c>
      <c r="N12" s="106">
        <f>IF(AND($L$20&lt;10,$N$20&gt;9),1,0)</f>
        <v>0</v>
      </c>
      <c r="O12" s="106">
        <f>IF(AND($L$20&lt;11,$N$20&gt;10),1,0)</f>
        <v>0</v>
      </c>
      <c r="P12" s="106">
        <f>IF(AND($L$20&lt;12,$N$20&gt;11),1,0)</f>
        <v>0</v>
      </c>
      <c r="Q12" s="106">
        <f>IF(AND($L$20&lt;13,$N$20&gt;12),1,0)</f>
        <v>0</v>
      </c>
      <c r="R12" s="106">
        <f>IF(AND($L$20&lt;14,$N$20&gt;13),1,0)</f>
        <v>0</v>
      </c>
      <c r="S12" s="106">
        <f>IF(AND($L$20&lt;15,$N$20&gt;14),1,0)</f>
        <v>0</v>
      </c>
      <c r="T12" s="106">
        <f>IF(AND($L$20&lt;16,$N$20&gt;15),1,0)</f>
        <v>0</v>
      </c>
      <c r="U12" s="106">
        <f>IF(AND($L$20&lt;17,$N$20&gt;16),1,0)</f>
        <v>0</v>
      </c>
    </row>
    <row r="13" spans="1:23">
      <c r="F13" s="106">
        <f>IF(AND($L$21&lt;2,$N$21&gt;1),1,0)</f>
        <v>0</v>
      </c>
      <c r="G13" s="106">
        <f>IF(AND($L$21&lt;3,$N$21&gt;2),1,0)</f>
        <v>0</v>
      </c>
      <c r="H13" s="106">
        <f>IF(AND($L$21&lt;4,$N$21&gt;3),1,0)</f>
        <v>0</v>
      </c>
      <c r="I13" s="106">
        <f>IF(AND($L$21&lt;5,$N$21&gt;4),1,0)</f>
        <v>0</v>
      </c>
      <c r="J13" s="106">
        <f>IF(AND($L$21&lt;6,$N$21&gt;5),1,0)</f>
        <v>0</v>
      </c>
      <c r="K13" s="106">
        <f>IF(AND($L$21&lt;7,$N$21&gt;6),1,0)</f>
        <v>0</v>
      </c>
      <c r="L13" s="106">
        <f>IF(AND($L$21&lt;8,$N$21&gt;7),1,0)</f>
        <v>0</v>
      </c>
      <c r="M13" s="106">
        <f>IF(AND($L$21&lt;9,$N$21&gt;8),1,0)</f>
        <v>0</v>
      </c>
      <c r="N13" s="106">
        <f>IF(AND($L$21&lt;10,$N$21&gt;9),1,0)</f>
        <v>0</v>
      </c>
      <c r="O13" s="106">
        <f>IF(AND($L$21&lt;11,$N$21&gt;10),1,0)</f>
        <v>0</v>
      </c>
      <c r="P13" s="106">
        <f>IF(AND($L$21&lt;12,$N$21&gt;11),1,0)</f>
        <v>0</v>
      </c>
      <c r="Q13" s="106">
        <f>IF(AND($L$21&lt;13,$N$21&gt;12),1,0)</f>
        <v>0</v>
      </c>
      <c r="R13" s="106">
        <f>IF(AND($L$21&lt;14,$N$21&gt;13),1,0)</f>
        <v>0</v>
      </c>
      <c r="S13" s="106">
        <f>IF(AND($L$21&lt;15,$N$21&gt;14),1,0)</f>
        <v>0</v>
      </c>
      <c r="T13" s="106">
        <f>IF(AND($L$21&lt;16,$N$21&gt;15),1,0)</f>
        <v>0</v>
      </c>
      <c r="U13" s="106">
        <f>IF(AND($L$21&lt;17,$N$21&gt;16),1,0)</f>
        <v>0</v>
      </c>
    </row>
    <row r="14" spans="1:23" ht="17.100000000000001" hidden="1" customHeight="1"/>
    <row r="15" spans="1:23" ht="18" hidden="1" customHeight="1"/>
    <row r="16" spans="1:23" ht="18" hidden="1" customHeight="1">
      <c r="F16" s="107" t="s">
        <v>65</v>
      </c>
      <c r="G16" s="107" t="s">
        <v>66</v>
      </c>
      <c r="H16" s="107" t="s">
        <v>67</v>
      </c>
      <c r="I16" s="107" t="s">
        <v>68</v>
      </c>
      <c r="J16" s="107" t="s">
        <v>69</v>
      </c>
      <c r="L16" s="107" t="s">
        <v>87</v>
      </c>
      <c r="M16" s="107" t="s">
        <v>88</v>
      </c>
      <c r="N16" s="107" t="s">
        <v>89</v>
      </c>
      <c r="O16" s="107" t="s">
        <v>90</v>
      </c>
    </row>
    <row r="17" spans="5:15" ht="18" hidden="1" customHeight="1">
      <c r="E17" s="110" t="s">
        <v>86</v>
      </c>
      <c r="F17" s="109" t="str">
        <f>IFERROR((【1】工事計画書!AM58),"")</f>
        <v/>
      </c>
      <c r="G17" s="109">
        <f>IFERROR((【1】工事計画書!AN58),"")</f>
        <v>0</v>
      </c>
      <c r="H17" s="109">
        <f>IFERROR((【1】工事計画書!AO58),"")</f>
        <v>0</v>
      </c>
      <c r="I17" s="109">
        <f>IFERROR((【1】工事計画書!AP58),"")</f>
        <v>0</v>
      </c>
      <c r="J17" s="109">
        <f>IFERROR((【1】工事計画書!AQ58),"")</f>
        <v>0</v>
      </c>
      <c r="K17" s="108" t="s">
        <v>160</v>
      </c>
      <c r="L17" s="107">
        <f t="shared" ref="L17:M21" si="0">IF(G17&lt;I17,G17,I17)</f>
        <v>0</v>
      </c>
      <c r="M17" s="107">
        <f t="shared" si="0"/>
        <v>0</v>
      </c>
      <c r="N17" s="107">
        <f t="shared" ref="N17:O21" si="1">IF(G17&lt;I17,I17,G17)</f>
        <v>0</v>
      </c>
      <c r="O17" s="107">
        <f t="shared" si="1"/>
        <v>0</v>
      </c>
    </row>
    <row r="18" spans="5:15" ht="18" hidden="1" customHeight="1">
      <c r="E18" s="110" t="s">
        <v>164</v>
      </c>
      <c r="F18" s="109">
        <f>IFERROR((【1】工事計画書!AM59),"")</f>
        <v>0</v>
      </c>
      <c r="G18" s="109">
        <f>IFERROR((【1】工事計画書!AN59),"")</f>
        <v>0</v>
      </c>
      <c r="H18" s="109">
        <f>IFERROR((【1】工事計画書!AO59),"")</f>
        <v>0</v>
      </c>
      <c r="I18" s="109">
        <f>IFERROR((【1】工事計画書!AP59),"")</f>
        <v>0</v>
      </c>
      <c r="J18" s="109">
        <f>IFERROR((【1】工事計画書!AQ59),"")</f>
        <v>0</v>
      </c>
      <c r="K18" s="108" t="s">
        <v>160</v>
      </c>
      <c r="L18" s="107">
        <f t="shared" si="0"/>
        <v>0</v>
      </c>
      <c r="M18" s="107">
        <f t="shared" si="0"/>
        <v>0</v>
      </c>
      <c r="N18" s="107">
        <f t="shared" si="1"/>
        <v>0</v>
      </c>
      <c r="O18" s="107">
        <f t="shared" si="1"/>
        <v>0</v>
      </c>
    </row>
    <row r="19" spans="5:15" ht="18" hidden="1" customHeight="1">
      <c r="E19" s="110" t="s">
        <v>163</v>
      </c>
      <c r="F19" s="109">
        <f>IFERROR((【1】工事計画書!AM60),"")</f>
        <v>0</v>
      </c>
      <c r="G19" s="109">
        <f>IFERROR((【1】工事計画書!AN60),"")</f>
        <v>0</v>
      </c>
      <c r="H19" s="109">
        <f>IFERROR((【1】工事計画書!AO60),"")</f>
        <v>0</v>
      </c>
      <c r="I19" s="109">
        <f>IFERROR((【1】工事計画書!AP60),"")</f>
        <v>0</v>
      </c>
      <c r="J19" s="109">
        <f>IFERROR((【1】工事計画書!AQ60),"")</f>
        <v>0</v>
      </c>
      <c r="K19" s="108" t="s">
        <v>160</v>
      </c>
      <c r="L19" s="107">
        <f t="shared" si="0"/>
        <v>0</v>
      </c>
      <c r="M19" s="107">
        <f t="shared" si="0"/>
        <v>0</v>
      </c>
      <c r="N19" s="107">
        <f t="shared" si="1"/>
        <v>0</v>
      </c>
      <c r="O19" s="107">
        <f t="shared" si="1"/>
        <v>0</v>
      </c>
    </row>
    <row r="20" spans="5:15" ht="18" hidden="1" customHeight="1">
      <c r="E20" s="110" t="s">
        <v>162</v>
      </c>
      <c r="F20" s="109">
        <f>IFERROR((【1】工事計画書!AM61),"")</f>
        <v>0</v>
      </c>
      <c r="G20" s="109">
        <f>IFERROR((【1】工事計画書!AN61),"")</f>
        <v>0</v>
      </c>
      <c r="H20" s="109">
        <f>IFERROR((【1】工事計画書!AO61),"")</f>
        <v>0</v>
      </c>
      <c r="I20" s="109">
        <f>IFERROR((【1】工事計画書!AP61),"")</f>
        <v>0</v>
      </c>
      <c r="J20" s="109">
        <f>IFERROR((【1】工事計画書!AQ61),"")</f>
        <v>0</v>
      </c>
      <c r="K20" s="108" t="s">
        <v>160</v>
      </c>
      <c r="L20" s="107">
        <f t="shared" si="0"/>
        <v>0</v>
      </c>
      <c r="M20" s="107">
        <f t="shared" si="0"/>
        <v>0</v>
      </c>
      <c r="N20" s="107">
        <f t="shared" si="1"/>
        <v>0</v>
      </c>
      <c r="O20" s="107">
        <f t="shared" si="1"/>
        <v>0</v>
      </c>
    </row>
    <row r="21" spans="5:15" ht="18" hidden="1" customHeight="1">
      <c r="E21" s="110" t="s">
        <v>161</v>
      </c>
      <c r="F21" s="109">
        <f>IFERROR((【1】工事計画書!AM62),"")</f>
        <v>0</v>
      </c>
      <c r="G21" s="109">
        <f>IFERROR((【1】工事計画書!AN62),"")</f>
        <v>0</v>
      </c>
      <c r="H21" s="109">
        <f>IFERROR((【1】工事計画書!AO62),"")</f>
        <v>0</v>
      </c>
      <c r="I21" s="109">
        <f>IFERROR((【1】工事計画書!AP62),"")</f>
        <v>0</v>
      </c>
      <c r="J21" s="109">
        <f>IFERROR((【1】工事計画書!AQ62),"")</f>
        <v>0</v>
      </c>
      <c r="K21" s="108" t="s">
        <v>160</v>
      </c>
      <c r="L21" s="107">
        <f t="shared" si="0"/>
        <v>0</v>
      </c>
      <c r="M21" s="107">
        <f t="shared" si="0"/>
        <v>0</v>
      </c>
      <c r="N21" s="107">
        <f t="shared" si="1"/>
        <v>0</v>
      </c>
      <c r="O21" s="107">
        <f t="shared" si="1"/>
        <v>0</v>
      </c>
    </row>
    <row r="22" spans="5:15" ht="18" hidden="1" customHeight="1"/>
    <row r="23" spans="5:15" ht="18" hidden="1" customHeight="1"/>
    <row r="24" spans="5:15" ht="18" hidden="1" customHeight="1"/>
  </sheetData>
  <sheetProtection sheet="1" objects="1" scenarios="1"/>
  <phoneticPr fontId="1"/>
  <conditionalFormatting sqref="F3">
    <cfRule type="expression" dxfId="890" priority="24">
      <formula>AND(F13=1,A3=1)</formula>
    </cfRule>
    <cfRule type="expression" dxfId="889" priority="450">
      <formula>AND(F9=1,E3=1)</formula>
    </cfRule>
    <cfRule type="expression" dxfId="888" priority="336">
      <formula>AND(F10=1,D3=1)</formula>
    </cfRule>
    <cfRule type="expression" dxfId="887" priority="232">
      <formula>AND(F11=1,C3=1)</formula>
    </cfRule>
    <cfRule type="expression" dxfId="886" priority="128">
      <formula>AND(F12=1,B3=1)</formula>
    </cfRule>
  </conditionalFormatting>
  <conditionalFormatting sqref="F4">
    <cfRule type="expression" dxfId="885" priority="40">
      <formula>AND(F13=1,A4=1)</formula>
    </cfRule>
    <cfRule type="expression" dxfId="884" priority="248">
      <formula>AND(F11=1,C4=1)</formula>
    </cfRule>
    <cfRule type="expression" dxfId="883" priority="362">
      <formula>AND(F10=1,D4=1)</formula>
    </cfRule>
    <cfRule type="expression" dxfId="882" priority="456">
      <formula>AND(F9=1,E4=1)</formula>
    </cfRule>
    <cfRule type="expression" dxfId="881" priority="144">
      <formula>AND(F12=1,B4=1)</formula>
    </cfRule>
  </conditionalFormatting>
  <conditionalFormatting sqref="F5">
    <cfRule type="expression" dxfId="880" priority="264">
      <formula>AND(F11=1,C5=1)</formula>
    </cfRule>
    <cfRule type="expression" dxfId="879" priority="160">
      <formula>AND(F12=1,B5=1)</formula>
    </cfRule>
    <cfRule type="expression" dxfId="878" priority="472">
      <formula>AND($F$9=1,$E$5=1)</formula>
    </cfRule>
    <cfRule type="expression" dxfId="877" priority="56">
      <formula>AND(F13=1,A5=1)</formula>
    </cfRule>
    <cfRule type="expression" dxfId="876" priority="378">
      <formula>AND(F10=1,D5=1)</formula>
    </cfRule>
  </conditionalFormatting>
  <conditionalFormatting sqref="F6">
    <cfRule type="expression" dxfId="875" priority="394">
      <formula>AND(F10=1,D6=1)</formula>
    </cfRule>
    <cfRule type="expression" dxfId="874" priority="176">
      <formula>AND(F12=1,B6=1)</formula>
    </cfRule>
    <cfRule type="expression" dxfId="873" priority="72">
      <formula>AND(F13=1,A6=1)</formula>
    </cfRule>
    <cfRule type="expression" dxfId="872" priority="488">
      <formula>AND($F$9=1,$E$6=1)</formula>
    </cfRule>
    <cfRule type="expression" dxfId="871" priority="280">
      <formula>AND(F11=1,C6=1)</formula>
    </cfRule>
  </conditionalFormatting>
  <conditionalFormatting sqref="F7">
    <cfRule type="expression" dxfId="870" priority="88">
      <formula>AND(F13=1,A7=1)</formula>
    </cfRule>
    <cfRule type="expression" dxfId="869" priority="192">
      <formula>AND(F12=1,B7=1)</formula>
    </cfRule>
    <cfRule type="expression" dxfId="868" priority="296">
      <formula>AND(F11=1,C7=1)</formula>
    </cfRule>
    <cfRule type="expression" dxfId="867" priority="504">
      <formula>AND($F$9=1,$E$7=1)</formula>
    </cfRule>
    <cfRule type="expression" dxfId="866" priority="410">
      <formula>AND(F10=1,D7=1)</formula>
    </cfRule>
  </conditionalFormatting>
  <conditionalFormatting sqref="F8">
    <cfRule type="expression" dxfId="865" priority="208">
      <formula>AND(F12=1,B8=1)</formula>
    </cfRule>
    <cfRule type="expression" dxfId="864" priority="104">
      <formula>AND(F13=1,A8=1)</formula>
    </cfRule>
    <cfRule type="expression" dxfId="863" priority="312">
      <formula>AND(F11=1,C8=1)</formula>
    </cfRule>
    <cfRule type="expression" dxfId="862" priority="520">
      <formula>AND(F9=1,E8=1)</formula>
    </cfRule>
    <cfRule type="expression" dxfId="861" priority="426">
      <formula>AND(F10=1,D8=1)</formula>
    </cfRule>
  </conditionalFormatting>
  <conditionalFormatting sqref="G3">
    <cfRule type="expression" dxfId="860" priority="335">
      <formula>AND(G10=1,D3=1)</formula>
    </cfRule>
    <cfRule type="expression" dxfId="859" priority="23">
      <formula>AND(G13=1,A3=1)</formula>
    </cfRule>
    <cfRule type="expression" dxfId="858" priority="231">
      <formula>AND(G11=1,C3=1)</formula>
    </cfRule>
    <cfRule type="expression" dxfId="857" priority="449">
      <formula>AND(G9=1,E3=1)</formula>
    </cfRule>
    <cfRule type="expression" dxfId="856" priority="127">
      <formula>AND(G12=1,B3=1)</formula>
    </cfRule>
  </conditionalFormatting>
  <conditionalFormatting sqref="G4">
    <cfRule type="expression" dxfId="855" priority="143">
      <formula>AND(G12=1,B4=1)</formula>
    </cfRule>
    <cfRule type="expression" dxfId="854" priority="359">
      <formula>AND(G10=1,D4=1)</formula>
    </cfRule>
    <cfRule type="expression" dxfId="853" priority="247">
      <formula>AND(G11=1,C4=1)</formula>
    </cfRule>
    <cfRule type="expression" dxfId="852" priority="39">
      <formula>AND(G13=1,A4=1)</formula>
    </cfRule>
    <cfRule type="expression" dxfId="851" priority="360">
      <formula>AND(G9=1,E4=1)</formula>
    </cfRule>
  </conditionalFormatting>
  <conditionalFormatting sqref="G5">
    <cfRule type="expression" dxfId="850" priority="377">
      <formula>AND(G10=1,D5=1)</formula>
    </cfRule>
    <cfRule type="expression" dxfId="849" priority="471">
      <formula>AND($G$9=1,$E$5=1)</formula>
    </cfRule>
    <cfRule type="expression" dxfId="848" priority="263">
      <formula>AND(G11=1,C5=1)</formula>
    </cfRule>
    <cfRule type="expression" dxfId="847" priority="55">
      <formula>AND(G13=1,A5=1)</formula>
    </cfRule>
    <cfRule type="expression" dxfId="846" priority="159">
      <formula>AND(G12=1,B5=1)</formula>
    </cfRule>
  </conditionalFormatting>
  <conditionalFormatting sqref="G6">
    <cfRule type="expression" dxfId="845" priority="279">
      <formula>AND(G11=1,C6=1)</formula>
    </cfRule>
    <cfRule type="expression" dxfId="844" priority="71">
      <formula>AND(G13=1,A6=1)</formula>
    </cfRule>
    <cfRule type="expression" dxfId="843" priority="487">
      <formula>AND($G$9=1,$E$6=1)</formula>
    </cfRule>
    <cfRule type="expression" dxfId="842" priority="175">
      <formula>AND(G12=1,B6=1)</formula>
    </cfRule>
    <cfRule type="expression" dxfId="841" priority="393">
      <formula>AND(G10=1,D6=1)</formula>
    </cfRule>
  </conditionalFormatting>
  <conditionalFormatting sqref="G7">
    <cfRule type="expression" dxfId="840" priority="191">
      <formula>AND(G12=1,B7=1)</formula>
    </cfRule>
    <cfRule type="expression" dxfId="839" priority="409">
      <formula>AND(G10=1,D7=1)</formula>
    </cfRule>
    <cfRule type="expression" dxfId="838" priority="87">
      <formula>AND(G13=1,A7=1)</formula>
    </cfRule>
    <cfRule type="expression" dxfId="837" priority="295">
      <formula>AND(G11=1,C7=1)</formula>
    </cfRule>
    <cfRule type="expression" dxfId="836" priority="503">
      <formula>AND($G$9=1,$E$7=1)</formula>
    </cfRule>
  </conditionalFormatting>
  <conditionalFormatting sqref="G8">
    <cfRule type="expression" dxfId="835" priority="519">
      <formula>AND(G9=1,E8=1)</formula>
    </cfRule>
    <cfRule type="expression" dxfId="834" priority="311">
      <formula>AND(G11=1,C8=1)</formula>
    </cfRule>
    <cfRule type="expression" dxfId="833" priority="425">
      <formula>AND(G10=1,D8=1)</formula>
    </cfRule>
    <cfRule type="expression" dxfId="832" priority="103">
      <formula>AND(G13=1,A8=1)</formula>
    </cfRule>
    <cfRule type="expression" dxfId="831" priority="207">
      <formula>AND(G12=1,B8=1)</formula>
    </cfRule>
  </conditionalFormatting>
  <conditionalFormatting sqref="G27">
    <cfRule type="containsText" dxfId="830" priority="521" operator="containsText" text="A">
      <formula>NOT(ISERROR(SEARCH("A",G27)))</formula>
    </cfRule>
  </conditionalFormatting>
  <conditionalFormatting sqref="H3">
    <cfRule type="expression" dxfId="829" priority="22">
      <formula>AND(H13=1,A3=1)</formula>
    </cfRule>
    <cfRule type="expression" dxfId="828" priority="230">
      <formula>AND(H11=1,C3=1)</formula>
    </cfRule>
    <cfRule type="expression" dxfId="827" priority="126">
      <formula>AND(H12=1,B3=1)</formula>
    </cfRule>
    <cfRule type="expression" dxfId="826" priority="448">
      <formula>AND(H9=1,E3=1)</formula>
    </cfRule>
    <cfRule type="expression" dxfId="825" priority="334">
      <formula>AND(H10=1,D3=1)</formula>
    </cfRule>
  </conditionalFormatting>
  <conditionalFormatting sqref="H4">
    <cfRule type="expression" dxfId="824" priority="246">
      <formula>AND(H11=1,C4=1)</formula>
    </cfRule>
    <cfRule type="expression" dxfId="823" priority="38">
      <formula>AND(H13=1,A4=1)</formula>
    </cfRule>
    <cfRule type="expression" dxfId="822" priority="361">
      <formula>AND(H10=1,D4=1)</formula>
    </cfRule>
    <cfRule type="expression" dxfId="821" priority="455">
      <formula>AND(H9=1,E4=1)</formula>
    </cfRule>
    <cfRule type="expression" dxfId="820" priority="142">
      <formula>AND(H12=1,B4=1)</formula>
    </cfRule>
  </conditionalFormatting>
  <conditionalFormatting sqref="H5">
    <cfRule type="expression" dxfId="819" priority="54">
      <formula>AND(H13=1,A5=1)</formula>
    </cfRule>
    <cfRule type="expression" dxfId="818" priority="376">
      <formula>AND(H10=1,D5=1)</formula>
    </cfRule>
    <cfRule type="expression" dxfId="817" priority="262">
      <formula>AND(H11=1,C5=1)</formula>
    </cfRule>
    <cfRule type="expression" dxfId="816" priority="158">
      <formula>AND(H12=1,B5=1)</formula>
    </cfRule>
    <cfRule type="expression" dxfId="815" priority="470">
      <formula>AND($H$9=1,$E$5=1)</formula>
    </cfRule>
  </conditionalFormatting>
  <conditionalFormatting sqref="H6">
    <cfRule type="expression" dxfId="814" priority="70">
      <formula>AND(H13=1,A6=1)</formula>
    </cfRule>
    <cfRule type="expression" dxfId="813" priority="392">
      <formula>AND(H10=1,D6=1)</formula>
    </cfRule>
    <cfRule type="expression" dxfId="812" priority="174">
      <formula>AND(H12=1,B6=1)</formula>
    </cfRule>
    <cfRule type="expression" dxfId="811" priority="486">
      <formula>AND($H$9=1,$E$6=1)</formula>
    </cfRule>
    <cfRule type="expression" dxfId="810" priority="278">
      <formula>AND(H11=1,C6=1)</formula>
    </cfRule>
  </conditionalFormatting>
  <conditionalFormatting sqref="H7">
    <cfRule type="expression" dxfId="809" priority="408">
      <formula>AND(H10=1,D7=1)</formula>
    </cfRule>
    <cfRule type="expression" dxfId="808" priority="86">
      <formula>AND(H13=1,A7=1)</formula>
    </cfRule>
    <cfRule type="expression" dxfId="807" priority="294">
      <formula>AND(H11=1,C7=1)</formula>
    </cfRule>
    <cfRule type="expression" dxfId="806" priority="190">
      <formula>AND(H12=1,B7=1)</formula>
    </cfRule>
    <cfRule type="expression" dxfId="805" priority="502">
      <formula>AND($H$9=1,$E$7=1)</formula>
    </cfRule>
  </conditionalFormatting>
  <conditionalFormatting sqref="H8">
    <cfRule type="expression" dxfId="804" priority="102">
      <formula>AND(H13=1,A8=1)</formula>
    </cfRule>
    <cfRule type="expression" dxfId="803" priority="206">
      <formula>AND(H12=1,B8=1)</formula>
    </cfRule>
    <cfRule type="expression" dxfId="802" priority="310">
      <formula>AND(H11=1,C8=1)</formula>
    </cfRule>
    <cfRule type="expression" dxfId="801" priority="424">
      <formula>AND(H10=1,D8=1)</formula>
    </cfRule>
    <cfRule type="expression" dxfId="800" priority="518">
      <formula>AND(H9=1,E8=1)</formula>
    </cfRule>
  </conditionalFormatting>
  <conditionalFormatting sqref="I3">
    <cfRule type="expression" dxfId="799" priority="229">
      <formula>AND(I11=1,C3=1)</formula>
    </cfRule>
    <cfRule type="expression" dxfId="798" priority="447">
      <formula>AND(I9=1,E3=1)</formula>
    </cfRule>
    <cfRule type="expression" dxfId="797" priority="333">
      <formula>AND(I10=1,D3=1)</formula>
    </cfRule>
    <cfRule type="expression" dxfId="796" priority="21">
      <formula>AND(I13=1,A3=1)</formula>
    </cfRule>
    <cfRule type="expression" dxfId="795" priority="125">
      <formula>AND(I12=1,B3=1)</formula>
    </cfRule>
  </conditionalFormatting>
  <conditionalFormatting sqref="I4">
    <cfRule type="expression" dxfId="794" priority="358">
      <formula>AND(I9=1,E4=1)</formula>
    </cfRule>
    <cfRule type="expression" dxfId="793" priority="141">
      <formula>AND(I12=1,B4=1)</formula>
    </cfRule>
    <cfRule type="expression" dxfId="792" priority="245">
      <formula>AND(I11=1,C4=1)</formula>
    </cfRule>
    <cfRule type="expression" dxfId="791" priority="357">
      <formula>AND(I10=1,D4=1)</formula>
    </cfRule>
    <cfRule type="expression" dxfId="790" priority="37">
      <formula>AND(I13=1,A4=1)</formula>
    </cfRule>
  </conditionalFormatting>
  <conditionalFormatting sqref="I5">
    <cfRule type="expression" dxfId="789" priority="469">
      <formula>AND(I9=1,E5=1)</formula>
    </cfRule>
    <cfRule type="expression" dxfId="788" priority="375">
      <formula>AND(I10=1,D5=1)</formula>
    </cfRule>
    <cfRule type="expression" dxfId="787" priority="157">
      <formula>AND(I12=1,B5=1)</formula>
    </cfRule>
    <cfRule type="expression" dxfId="786" priority="53">
      <formula>AND(I13=1,A5=1)</formula>
    </cfRule>
    <cfRule type="expression" dxfId="785" priority="261">
      <formula>AND(I11=1,C5=1)</formula>
    </cfRule>
  </conditionalFormatting>
  <conditionalFormatting sqref="I6">
    <cfRule type="expression" dxfId="784" priority="69">
      <formula>AND(I13=1,A6=1)</formula>
    </cfRule>
    <cfRule type="expression" dxfId="783" priority="173">
      <formula>AND(I12=1,B6=1)</formula>
    </cfRule>
    <cfRule type="expression" dxfId="782" priority="391">
      <formula>AND(I10=1,D6=1)</formula>
    </cfRule>
    <cfRule type="expression" dxfId="781" priority="485">
      <formula>AND($I$9=1,$E$6=1)</formula>
    </cfRule>
    <cfRule type="expression" dxfId="780" priority="277">
      <formula>AND(I11=1,C6=1)</formula>
    </cfRule>
  </conditionalFormatting>
  <conditionalFormatting sqref="I7">
    <cfRule type="expression" dxfId="779" priority="189">
      <formula>AND(I12=1,B7=1)</formula>
    </cfRule>
    <cfRule type="expression" dxfId="778" priority="293">
      <formula>AND(I11=1,C7=1)</formula>
    </cfRule>
    <cfRule type="expression" dxfId="777" priority="407">
      <formula>AND(I10=1,D7=1)</formula>
    </cfRule>
    <cfRule type="expression" dxfId="776" priority="85">
      <formula>AND(I13=1,A7=1)</formula>
    </cfRule>
    <cfRule type="expression" dxfId="775" priority="501">
      <formula>AND($I$9=1,$E$7=1)</formula>
    </cfRule>
  </conditionalFormatting>
  <conditionalFormatting sqref="I8">
    <cfRule type="expression" dxfId="774" priority="423">
      <formula>AND(I10=1,D8=1)</formula>
    </cfRule>
    <cfRule type="expression" dxfId="773" priority="205">
      <formula>AND(I12=1,B8=1)</formula>
    </cfRule>
    <cfRule type="expression" dxfId="772" priority="309">
      <formula>AND(I11=1,C8=1)</formula>
    </cfRule>
    <cfRule type="expression" dxfId="771" priority="101">
      <formula>AND(I13=1,A8=1)</formula>
    </cfRule>
    <cfRule type="expression" dxfId="770" priority="516">
      <formula>AND(I9=1,E8=1)</formula>
    </cfRule>
  </conditionalFormatting>
  <conditionalFormatting sqref="J3">
    <cfRule type="expression" dxfId="769" priority="228">
      <formula>AND(J11=1,C3=1)</formula>
    </cfRule>
    <cfRule type="expression" dxfId="768" priority="332">
      <formula>AND(J10=1,D3=1)</formula>
    </cfRule>
    <cfRule type="expression" dxfId="767" priority="124">
      <formula>AND(J12=1,B3=1)</formula>
    </cfRule>
    <cfRule type="expression" dxfId="766" priority="20">
      <formula>AND(J13=1,A3=1)</formula>
    </cfRule>
    <cfRule type="expression" dxfId="765" priority="446">
      <formula>AND(J9=1,E3=1)</formula>
    </cfRule>
  </conditionalFormatting>
  <conditionalFormatting sqref="J4">
    <cfRule type="expression" dxfId="764" priority="36">
      <formula>AND(J13=1,A4=1)</formula>
    </cfRule>
    <cfRule type="expression" dxfId="763" priority="140">
      <formula>AND(J12=1,B4=1)</formula>
    </cfRule>
    <cfRule type="expression" dxfId="762" priority="355">
      <formula>AND(J10=1,D4=1)</formula>
    </cfRule>
    <cfRule type="expression" dxfId="761" priority="244">
      <formula>AND(J11=1,C4=1)</formula>
    </cfRule>
    <cfRule type="expression" dxfId="760" priority="356">
      <formula>AND(J9=1,E4=1)</formula>
    </cfRule>
  </conditionalFormatting>
  <conditionalFormatting sqref="J5">
    <cfRule type="expression" dxfId="759" priority="374">
      <formula>AND(J10=1,D5=1)</formula>
    </cfRule>
    <cfRule type="expression" dxfId="758" priority="52">
      <formula>AND(J13=1,A5=1)</formula>
    </cfRule>
    <cfRule type="expression" dxfId="757" priority="260">
      <formula>AND(J11=1,C5=1)</formula>
    </cfRule>
    <cfRule type="expression" dxfId="756" priority="468">
      <formula>AND(J9=1,E5=1)</formula>
    </cfRule>
    <cfRule type="expression" dxfId="755" priority="156">
      <formula>AND(J12=1,B5=1)</formula>
    </cfRule>
  </conditionalFormatting>
  <conditionalFormatting sqref="J6">
    <cfRule type="expression" dxfId="754" priority="390">
      <formula>AND(J10=1,D6=1)</formula>
    </cfRule>
    <cfRule type="expression" dxfId="753" priority="276">
      <formula>AND(J11=1,C6=1)</formula>
    </cfRule>
    <cfRule type="expression" dxfId="752" priority="484">
      <formula>AND($J$9=1,$E$6=1)</formula>
    </cfRule>
    <cfRule type="expression" dxfId="751" priority="172">
      <formula>AND(J12=1,B6=1)</formula>
    </cfRule>
    <cfRule type="expression" dxfId="750" priority="68">
      <formula>AND(J13=1,A6=1)</formula>
    </cfRule>
  </conditionalFormatting>
  <conditionalFormatting sqref="J7">
    <cfRule type="expression" dxfId="749" priority="406">
      <formula>AND(J10=1,D7=1)</formula>
    </cfRule>
    <cfRule type="expression" dxfId="748" priority="292">
      <formula>AND(J11=1,C7=1)</formula>
    </cfRule>
    <cfRule type="expression" dxfId="747" priority="500">
      <formula>AND($J$9=1,$E$7=1)</formula>
    </cfRule>
    <cfRule type="expression" dxfId="746" priority="188">
      <formula>AND(J12=1,B7=1)</formula>
    </cfRule>
    <cfRule type="expression" dxfId="745" priority="84">
      <formula>AND(J13=1,A7=1)</formula>
    </cfRule>
  </conditionalFormatting>
  <conditionalFormatting sqref="J8">
    <cfRule type="expression" dxfId="744" priority="422">
      <formula>AND(J10=1,D8=1)</formula>
    </cfRule>
    <cfRule type="expression" dxfId="743" priority="308">
      <formula>AND(J11=1,C8=1)</formula>
    </cfRule>
    <cfRule type="expression" dxfId="742" priority="517">
      <formula>AND(J9=1,E8=1)</formula>
    </cfRule>
    <cfRule type="expression" dxfId="741" priority="204">
      <formula>AND(J12=1,B8=1)</formula>
    </cfRule>
    <cfRule type="expression" dxfId="740" priority="100">
      <formula>AND(J13=1,A8=1)</formula>
    </cfRule>
  </conditionalFormatting>
  <conditionalFormatting sqref="K3">
    <cfRule type="expression" dxfId="739" priority="19">
      <formula>AND(K13=1,A3=1)</formula>
    </cfRule>
    <cfRule type="expression" dxfId="738" priority="445">
      <formula>AND(K9=1,E3=1)</formula>
    </cfRule>
    <cfRule type="expression" dxfId="737" priority="227">
      <formula>AND(K11=1,C3=1)</formula>
    </cfRule>
    <cfRule type="expression" dxfId="736" priority="331">
      <formula>AND(K10=1,D3=1)</formula>
    </cfRule>
    <cfRule type="expression" dxfId="735" priority="123">
      <formula>AND(K12=1,B3=1)</formula>
    </cfRule>
  </conditionalFormatting>
  <conditionalFormatting sqref="K4">
    <cfRule type="expression" dxfId="734" priority="35">
      <formula>AND(K13=1,A4=1)</formula>
    </cfRule>
    <cfRule type="expression" dxfId="733" priority="354">
      <formula>AND(K9=1,E4=1)</formula>
    </cfRule>
    <cfRule type="expression" dxfId="732" priority="353">
      <formula>AND(K10=1,D4=1)</formula>
    </cfRule>
    <cfRule type="expression" dxfId="731" priority="139">
      <formula>AND(K12=1,B4=1)</formula>
    </cfRule>
    <cfRule type="expression" dxfId="730" priority="243">
      <formula>AND(K11=1,C4=1)</formula>
    </cfRule>
  </conditionalFormatting>
  <conditionalFormatting sqref="K5">
    <cfRule type="expression" dxfId="729" priority="259">
      <formula>AND(K11=1,C5=1)</formula>
    </cfRule>
    <cfRule type="expression" dxfId="728" priority="51">
      <formula>AND(K13=1,A5=1)</formula>
    </cfRule>
    <cfRule type="expression" dxfId="727" priority="155">
      <formula>AND(K12=1,B5=1)</formula>
    </cfRule>
    <cfRule type="expression" dxfId="726" priority="467">
      <formula>AND(K9=1,E5=1)</formula>
    </cfRule>
    <cfRule type="expression" dxfId="725" priority="373">
      <formula>AND(K10=1,D5=1)</formula>
    </cfRule>
  </conditionalFormatting>
  <conditionalFormatting sqref="K6">
    <cfRule type="expression" dxfId="724" priority="389">
      <formula>AND(K10=1,D6=1)</formula>
    </cfRule>
    <cfRule type="expression" dxfId="723" priority="483">
      <formula>AND($K$9=1,$E$6=1)</formula>
    </cfRule>
    <cfRule type="expression" dxfId="722" priority="67">
      <formula>AND(K13=1,A6=1)</formula>
    </cfRule>
    <cfRule type="expression" dxfId="721" priority="275">
      <formula>AND(K11=1,C6=1)</formula>
    </cfRule>
    <cfRule type="expression" dxfId="720" priority="171">
      <formula>AND(K12=1,B6=1)</formula>
    </cfRule>
  </conditionalFormatting>
  <conditionalFormatting sqref="K7">
    <cfRule type="expression" dxfId="719" priority="187">
      <formula>AND(K12=1,B7=1)</formula>
    </cfRule>
    <cfRule type="expression" dxfId="718" priority="499">
      <formula>AND($K$9=1,$E$7=1)</formula>
    </cfRule>
    <cfRule type="expression" dxfId="717" priority="83">
      <formula>AND(K13=1,A7=1)</formula>
    </cfRule>
    <cfRule type="expression" dxfId="716" priority="405">
      <formula>AND(K10=1,D7=1)</formula>
    </cfRule>
    <cfRule type="expression" dxfId="715" priority="291">
      <formula>AND(K11=1,C7=1)</formula>
    </cfRule>
  </conditionalFormatting>
  <conditionalFormatting sqref="K8">
    <cfRule type="expression" dxfId="714" priority="203">
      <formula>AND(K12=1,B8=1)</formula>
    </cfRule>
    <cfRule type="expression" dxfId="713" priority="421">
      <formula>AND(K10=1,D8=1)</formula>
    </cfRule>
    <cfRule type="expression" dxfId="712" priority="307">
      <formula>AND(K11=1,C8=1)</formula>
    </cfRule>
    <cfRule type="expression" dxfId="711" priority="99">
      <formula>AND(K13=1,A8=1)</formula>
    </cfRule>
    <cfRule type="expression" dxfId="710" priority="515">
      <formula>AND(K9=1,E8=1)</formula>
    </cfRule>
  </conditionalFormatting>
  <conditionalFormatting sqref="L3">
    <cfRule type="expression" dxfId="709" priority="330">
      <formula>AND(L10=1,D3=1)</formula>
    </cfRule>
    <cfRule type="expression" dxfId="708" priority="444">
      <formula>AND(L9=1,E3=1)</formula>
    </cfRule>
    <cfRule type="expression" dxfId="707" priority="18">
      <formula>AND(L13=1,A3=1)</formula>
    </cfRule>
    <cfRule type="expression" dxfId="706" priority="226">
      <formula>AND(L11=1,C3=1)</formula>
    </cfRule>
    <cfRule type="expression" dxfId="705" priority="122">
      <formula>AND(L12=1,B3=1)</formula>
    </cfRule>
  </conditionalFormatting>
  <conditionalFormatting sqref="L4">
    <cfRule type="expression" dxfId="704" priority="242">
      <formula>AND(L11=1,C4=1)</formula>
    </cfRule>
    <cfRule type="expression" dxfId="703" priority="351">
      <formula>AND(L10=1,D4=1)</formula>
    </cfRule>
    <cfRule type="expression" dxfId="702" priority="352">
      <formula>AND(L9=1,E4=1)</formula>
    </cfRule>
    <cfRule type="expression" dxfId="701" priority="138">
      <formula>AND(L12=1,B4=1)</formula>
    </cfRule>
    <cfRule type="expression" dxfId="700" priority="34">
      <formula>AND(L13=1,A4=1)</formula>
    </cfRule>
  </conditionalFormatting>
  <conditionalFormatting sqref="L5">
    <cfRule type="expression" dxfId="699" priority="50">
      <formula>AND(L13=1,A5=1)</formula>
    </cfRule>
    <cfRule type="expression" dxfId="698" priority="154">
      <formula>AND(L12=1,B5=1)</formula>
    </cfRule>
    <cfRule type="expression" dxfId="697" priority="258">
      <formula>AND(L11=1,C5=1)</formula>
    </cfRule>
    <cfRule type="expression" dxfId="696" priority="372">
      <formula>AND(L10=1,D5=1)</formula>
    </cfRule>
    <cfRule type="expression" dxfId="695" priority="466">
      <formula>AND(L9=1,E5=1)</formula>
    </cfRule>
  </conditionalFormatting>
  <conditionalFormatting sqref="L6">
    <cfRule type="expression" dxfId="694" priority="66">
      <formula>AND(L13=1,A6=1)</formula>
    </cfRule>
    <cfRule type="expression" dxfId="693" priority="482">
      <formula>AND($L$9=1,$E$6=1)</formula>
    </cfRule>
    <cfRule type="expression" dxfId="692" priority="274">
      <formula>AND(L11=1,C6=1)</formula>
    </cfRule>
    <cfRule type="expression" dxfId="691" priority="170">
      <formula>AND(L12=1,B6=1)</formula>
    </cfRule>
    <cfRule type="expression" dxfId="690" priority="388">
      <formula>AND(L10=1,D6=1)</formula>
    </cfRule>
  </conditionalFormatting>
  <conditionalFormatting sqref="L7">
    <cfRule type="expression" dxfId="689" priority="290">
      <formula>AND(L11=1,C7=1)</formula>
    </cfRule>
    <cfRule type="expression" dxfId="688" priority="186">
      <formula>AND(L12=1,B7=1)</formula>
    </cfRule>
    <cfRule type="expression" dxfId="687" priority="82">
      <formula>AND(L13=1,A7=1)</formula>
    </cfRule>
    <cfRule type="expression" dxfId="686" priority="498">
      <formula>AND($L$9=1,$E$7=1)</formula>
    </cfRule>
    <cfRule type="expression" dxfId="685" priority="404">
      <formula>AND(L10=1,D7=1)</formula>
    </cfRule>
  </conditionalFormatting>
  <conditionalFormatting sqref="L8">
    <cfRule type="expression" dxfId="684" priority="202">
      <formula>AND(L12=1,B8=1)</formula>
    </cfRule>
    <cfRule type="expression" dxfId="683" priority="514">
      <formula>AND(L9=1,E8=1)</formula>
    </cfRule>
    <cfRule type="expression" dxfId="682" priority="420">
      <formula>AND(L10=1,D8=1)</formula>
    </cfRule>
    <cfRule type="expression" dxfId="681" priority="98">
      <formula>AND(L13=1,A8=1)</formula>
    </cfRule>
    <cfRule type="expression" dxfId="680" priority="306">
      <formula>AND(L11=1,C8=1)</formula>
    </cfRule>
  </conditionalFormatting>
  <conditionalFormatting sqref="M3">
    <cfRule type="expression" dxfId="679" priority="225">
      <formula>AND(M11=1,C3=1)</formula>
    </cfRule>
    <cfRule type="expression" dxfId="678" priority="443">
      <formula>AND(M9=1,E3=1)</formula>
    </cfRule>
    <cfRule type="expression" dxfId="677" priority="121">
      <formula>AND(M12=1,B3=1)</formula>
    </cfRule>
    <cfRule type="expression" dxfId="676" priority="17">
      <formula>AND(M13=1,A3=1)</formula>
    </cfRule>
    <cfRule type="expression" dxfId="675" priority="329">
      <formula>AND(M10=1,D3=1)</formula>
    </cfRule>
  </conditionalFormatting>
  <conditionalFormatting sqref="M4">
    <cfRule type="expression" dxfId="674" priority="350">
      <formula>AND(M9=1,E4=1)</formula>
    </cfRule>
    <cfRule type="expression" dxfId="673" priority="137">
      <formula>AND(M12=1,B4=1)</formula>
    </cfRule>
    <cfRule type="expression" dxfId="672" priority="33">
      <formula>AND(M13=1,A4=1)</formula>
    </cfRule>
    <cfRule type="expression" dxfId="671" priority="241">
      <formula>AND(M11=1,C4=1)</formula>
    </cfRule>
    <cfRule type="expression" dxfId="670" priority="349">
      <formula>AND(M10=1,D4=1)</formula>
    </cfRule>
  </conditionalFormatting>
  <conditionalFormatting sqref="M5">
    <cfRule type="expression" dxfId="669" priority="371">
      <formula>AND(M10=1,D5=1)</formula>
    </cfRule>
    <cfRule type="expression" dxfId="668" priority="465">
      <formula>AND(M9=1,E5=1)</formula>
    </cfRule>
    <cfRule type="expression" dxfId="667" priority="49">
      <formula>AND(M13=1,A5=1)</formula>
    </cfRule>
    <cfRule type="expression" dxfId="666" priority="257">
      <formula>AND(M11=1,C5=1)</formula>
    </cfRule>
    <cfRule type="expression" dxfId="665" priority="153">
      <formula>AND(M12=1,B5=1)</formula>
    </cfRule>
  </conditionalFormatting>
  <conditionalFormatting sqref="M6">
    <cfRule type="expression" dxfId="664" priority="387">
      <formula>AND(M10=1,D6=1)</formula>
    </cfRule>
    <cfRule type="expression" dxfId="663" priority="273">
      <formula>AND(M11=1,C6=1)</formula>
    </cfRule>
    <cfRule type="expression" dxfId="662" priority="65">
      <formula>AND(M13=1,A6=1)</formula>
    </cfRule>
    <cfRule type="expression" dxfId="661" priority="481">
      <formula>AND($M$9=1,$E$6=1)</formula>
    </cfRule>
    <cfRule type="expression" dxfId="660" priority="169">
      <formula>AND(M12=1,B6=1)</formula>
    </cfRule>
  </conditionalFormatting>
  <conditionalFormatting sqref="M7">
    <cfRule type="expression" dxfId="659" priority="185">
      <formula>AND(M12=1,B7=1)</formula>
    </cfRule>
    <cfRule type="expression" dxfId="658" priority="81">
      <formula>AND(M13=1,A7=1)</formula>
    </cfRule>
    <cfRule type="expression" dxfId="657" priority="289">
      <formula>AND(M11=1,C7=1)</formula>
    </cfRule>
    <cfRule type="expression" dxfId="656" priority="403">
      <formula>AND(M10=1,D7=1)</formula>
    </cfRule>
    <cfRule type="expression" dxfId="655" priority="497">
      <formula>AND($M$9=1,$E$7=1)</formula>
    </cfRule>
  </conditionalFormatting>
  <conditionalFormatting sqref="M8">
    <cfRule type="expression" dxfId="654" priority="201">
      <formula>AND(M12=1,B8=1)</formula>
    </cfRule>
    <cfRule type="expression" dxfId="653" priority="513">
      <formula>AND($M$9=1,$E$8=1)</formula>
    </cfRule>
    <cfRule type="expression" dxfId="652" priority="305">
      <formula>AND(M11=1,C8=1)</formula>
    </cfRule>
    <cfRule type="expression" dxfId="651" priority="97">
      <formula>AND(M13=1,A8=1)</formula>
    </cfRule>
    <cfRule type="expression" dxfId="650" priority="419">
      <formula>AND(M10=1,D8=1)</formula>
    </cfRule>
  </conditionalFormatting>
  <conditionalFormatting sqref="N2">
    <cfRule type="expression" dxfId="649" priority="320">
      <formula>AND(N10=1,D2=1)</formula>
    </cfRule>
    <cfRule type="expression" dxfId="648" priority="8">
      <formula>AND(N13=1,A2=1)</formula>
    </cfRule>
    <cfRule type="expression" dxfId="647" priority="216">
      <formula>AND(N11=1,C2=1)</formula>
    </cfRule>
    <cfRule type="expression" dxfId="646" priority="434">
      <formula>AND(N9=1,E2=1)</formula>
    </cfRule>
    <cfRule type="expression" dxfId="645" priority="112">
      <formula>AND(N12=1,B2=1)</formula>
    </cfRule>
  </conditionalFormatting>
  <conditionalFormatting sqref="N3">
    <cfRule type="expression" dxfId="644" priority="442">
      <formula>AND(N9=1,E3=1)</formula>
    </cfRule>
    <cfRule type="expression" dxfId="643" priority="328">
      <formula>AND(N10=1,D3=1)</formula>
    </cfRule>
    <cfRule type="expression" dxfId="642" priority="224">
      <formula>AND(N11=1,C3=1)</formula>
    </cfRule>
    <cfRule type="expression" dxfId="641" priority="120">
      <formula>AND(N12=1,B3=1)</formula>
    </cfRule>
    <cfRule type="expression" dxfId="640" priority="16">
      <formula>AND(N13=1,A3=1)</formula>
    </cfRule>
  </conditionalFormatting>
  <conditionalFormatting sqref="N4">
    <cfRule type="expression" dxfId="639" priority="136">
      <formula>AND(N12=1,B4=1)</formula>
    </cfRule>
    <cfRule type="expression" dxfId="638" priority="347">
      <formula>AND(N10=1,D4=1)</formula>
    </cfRule>
    <cfRule type="expression" dxfId="637" priority="32">
      <formula>AND(N13=1,A4=1)</formula>
    </cfRule>
    <cfRule type="expression" dxfId="636" priority="348">
      <formula>AND(N9=1,E4=1)</formula>
    </cfRule>
    <cfRule type="expression" dxfId="635" priority="240">
      <formula>AND(N11=1,C4=1)</formula>
    </cfRule>
  </conditionalFormatting>
  <conditionalFormatting sqref="N5">
    <cfRule type="expression" dxfId="634" priority="48">
      <formula>AND(N13=1,A5=1)</formula>
    </cfRule>
    <cfRule type="expression" dxfId="633" priority="256">
      <formula>AND(N11=1,C5=1)</formula>
    </cfRule>
    <cfRule type="expression" dxfId="632" priority="370">
      <formula>AND(N10=1,D5=1)</formula>
    </cfRule>
    <cfRule type="expression" dxfId="631" priority="464">
      <formula>AND(N9=1,E5=1)</formula>
    </cfRule>
    <cfRule type="expression" dxfId="630" priority="152">
      <formula>AND(N12=1,B5=1)</formula>
    </cfRule>
  </conditionalFormatting>
  <conditionalFormatting sqref="N6">
    <cfRule type="expression" dxfId="629" priority="480">
      <formula>AND($N$9=1,$E$6=1)</formula>
    </cfRule>
    <cfRule type="expression" dxfId="628" priority="64">
      <formula>AND(N13=1,A6=1)</formula>
    </cfRule>
    <cfRule type="expression" dxfId="627" priority="386">
      <formula>AND(N10=1,D6=1)</formula>
    </cfRule>
    <cfRule type="expression" dxfId="626" priority="168">
      <formula>AND(N12=1,B6=1)</formula>
    </cfRule>
    <cfRule type="expression" dxfId="625" priority="272">
      <formula>AND(N11=1,C6=1)</formula>
    </cfRule>
  </conditionalFormatting>
  <conditionalFormatting sqref="N7">
    <cfRule type="expression" dxfId="624" priority="80">
      <formula>AND(N13=1,A7=1)</formula>
    </cfRule>
    <cfRule type="expression" dxfId="623" priority="288">
      <formula>AND(N11=1,C7=1)</formula>
    </cfRule>
    <cfRule type="expression" dxfId="622" priority="402">
      <formula>AND(N10=1,D7=1)</formula>
    </cfRule>
    <cfRule type="expression" dxfId="621" priority="496">
      <formula>AND($N$9=1,$E$7=1)</formula>
    </cfRule>
    <cfRule type="expression" dxfId="620" priority="184">
      <formula>AND(N12=1,B7=1)</formula>
    </cfRule>
  </conditionalFormatting>
  <conditionalFormatting sqref="N8">
    <cfRule type="expression" dxfId="619" priority="200">
      <formula>AND(N12=1,B8=1)</formula>
    </cfRule>
    <cfRule type="expression" dxfId="618" priority="512">
      <formula>AND($N$9=1,$E$8=1)</formula>
    </cfRule>
    <cfRule type="expression" dxfId="617" priority="304">
      <formula>AND(N11=1,C8=1)</formula>
    </cfRule>
    <cfRule type="expression" dxfId="616" priority="96">
      <formula>AND(N13=1,A8=1)</formula>
    </cfRule>
    <cfRule type="expression" dxfId="615" priority="418">
      <formula>AND(N10=1,D8=1)</formula>
    </cfRule>
  </conditionalFormatting>
  <conditionalFormatting sqref="O2">
    <cfRule type="expression" dxfId="614" priority="215">
      <formula>AND(O11=1,C2=1)</formula>
    </cfRule>
    <cfRule type="expression" dxfId="613" priority="7">
      <formula>AND(O13=1,A2=1)</formula>
    </cfRule>
    <cfRule type="expression" dxfId="612" priority="111">
      <formula>AND(O12=1,B2=1)</formula>
    </cfRule>
    <cfRule type="expression" dxfId="611" priority="433">
      <formula>AND(O9=1,E2=1)</formula>
    </cfRule>
    <cfRule type="expression" dxfId="610" priority="319">
      <formula>AND(O10=1,D2=1)</formula>
    </cfRule>
  </conditionalFormatting>
  <conditionalFormatting sqref="O3">
    <cfRule type="expression" dxfId="609" priority="223">
      <formula>AND(O11=1,C3=1)</formula>
    </cfRule>
    <cfRule type="expression" dxfId="608" priority="441">
      <formula>AND(O9=1,E3=1)</formula>
    </cfRule>
    <cfRule type="expression" dxfId="607" priority="327">
      <formula>AND(O10=1,D3=1)</formula>
    </cfRule>
    <cfRule type="expression" dxfId="606" priority="15">
      <formula>AND(O13=1,A3=1)</formula>
    </cfRule>
    <cfRule type="expression" dxfId="605" priority="119">
      <formula>AND(O12=1,B3=1)</formula>
    </cfRule>
  </conditionalFormatting>
  <conditionalFormatting sqref="O4">
    <cfRule type="expression" dxfId="604" priority="345">
      <formula>AND(O10=1,D4=1)</formula>
    </cfRule>
    <cfRule type="expression" dxfId="603" priority="135">
      <formula>AND(O12=1,B4=1)</formula>
    </cfRule>
    <cfRule type="expression" dxfId="602" priority="31">
      <formula>AND(O13=1,A4=1)</formula>
    </cfRule>
    <cfRule type="expression" dxfId="601" priority="346">
      <formula>AND(O9=1,E4=1)</formula>
    </cfRule>
    <cfRule type="expression" dxfId="600" priority="239">
      <formula>AND(O11=1,C4=1)</formula>
    </cfRule>
  </conditionalFormatting>
  <conditionalFormatting sqref="O5">
    <cfRule type="expression" dxfId="599" priority="369">
      <formula>AND(O10=1,D5=1)</formula>
    </cfRule>
    <cfRule type="expression" dxfId="598" priority="151">
      <formula>AND(O12=1,B5=1)</formula>
    </cfRule>
    <cfRule type="expression" dxfId="597" priority="255">
      <formula>AND(O11=1,C5=1)</formula>
    </cfRule>
    <cfRule type="expression" dxfId="596" priority="463">
      <formula>AND(O9=1,E5=1)</formula>
    </cfRule>
    <cfRule type="expression" dxfId="595" priority="47">
      <formula>AND(O13=1,A5=1)</formula>
    </cfRule>
  </conditionalFormatting>
  <conditionalFormatting sqref="O6">
    <cfRule type="expression" dxfId="594" priority="479">
      <formula>AND($O$9=1,$E$6=1)</formula>
    </cfRule>
    <cfRule type="expression" dxfId="593" priority="271">
      <formula>AND(O11=1,C6=1)</formula>
    </cfRule>
    <cfRule type="expression" dxfId="592" priority="167">
      <formula>AND(O12=1,B6=1)</formula>
    </cfRule>
    <cfRule type="expression" dxfId="591" priority="385">
      <formula>AND(O10=1,D6=1)</formula>
    </cfRule>
    <cfRule type="expression" dxfId="590" priority="63">
      <formula>AND(O13=1,A6=1)</formula>
    </cfRule>
  </conditionalFormatting>
  <conditionalFormatting sqref="O7">
    <cfRule type="expression" dxfId="589" priority="79">
      <formula>AND(O13=1,A7=1)</formula>
    </cfRule>
    <cfRule type="expression" dxfId="588" priority="183">
      <formula>AND(O12=1,B7=1)</formula>
    </cfRule>
    <cfRule type="expression" dxfId="587" priority="495">
      <formula>AND($O$9=1,$E$7=1)</formula>
    </cfRule>
    <cfRule type="expression" dxfId="586" priority="287">
      <formula>AND(O11=1,C7=1)</formula>
    </cfRule>
    <cfRule type="expression" dxfId="585" priority="401">
      <formula>AND(O10=1,D7=1)</formula>
    </cfRule>
  </conditionalFormatting>
  <conditionalFormatting sqref="O8">
    <cfRule type="expression" dxfId="584" priority="417">
      <formula>AND(O10=1,D8=1)</formula>
    </cfRule>
    <cfRule type="expression" dxfId="583" priority="511">
      <formula>AND($O$9=1,$E$8=1)</formula>
    </cfRule>
    <cfRule type="expression" dxfId="582" priority="95">
      <formula>AND(O13=1,A8=1)</formula>
    </cfRule>
    <cfRule type="expression" dxfId="581" priority="303">
      <formula>AND(O11=1,C8=1)</formula>
    </cfRule>
    <cfRule type="expression" dxfId="580" priority="199">
      <formula>AND(O12=1,B8=1)</formula>
    </cfRule>
  </conditionalFormatting>
  <conditionalFormatting sqref="P2">
    <cfRule type="expression" dxfId="579" priority="318">
      <formula>AND(P10=1,D2=1)</formula>
    </cfRule>
    <cfRule type="expression" dxfId="578" priority="6">
      <formula>AND(P13=1,A2=1)</formula>
    </cfRule>
    <cfRule type="expression" dxfId="577" priority="432">
      <formula>AND(P9=1,E2=1)</formula>
    </cfRule>
    <cfRule type="expression" dxfId="576" priority="214">
      <formula>AND(P11=1,C2=1)</formula>
    </cfRule>
    <cfRule type="expression" dxfId="575" priority="110">
      <formula>AND(P12=1,B2=1)</formula>
    </cfRule>
  </conditionalFormatting>
  <conditionalFormatting sqref="P3">
    <cfRule type="expression" dxfId="574" priority="118">
      <formula>AND(P12=1,B3=1)</formula>
    </cfRule>
    <cfRule type="expression" dxfId="573" priority="222">
      <formula>AND(P11=1,C3=1)</formula>
    </cfRule>
    <cfRule type="expression" dxfId="572" priority="440">
      <formula>AND(P9=1,E3=1)</formula>
    </cfRule>
    <cfRule type="expression" dxfId="571" priority="326">
      <formula>AND(P10=1,D3=1)</formula>
    </cfRule>
    <cfRule type="expression" dxfId="570" priority="14">
      <formula>AND(P13=1,A3=1)</formula>
    </cfRule>
  </conditionalFormatting>
  <conditionalFormatting sqref="P4">
    <cfRule type="expression" dxfId="569" priority="344">
      <formula>AND(P9=1,E4=1)</formula>
    </cfRule>
    <cfRule type="expression" dxfId="568" priority="30">
      <formula>AND(P13=1,A4=1)</formula>
    </cfRule>
    <cfRule type="expression" dxfId="567" priority="134">
      <formula>AND(P12=1,B4=1)</formula>
    </cfRule>
    <cfRule type="expression" dxfId="566" priority="238">
      <formula>AND(P11=1,C4=1)</formula>
    </cfRule>
    <cfRule type="expression" dxfId="565" priority="343">
      <formula>AND(P10=1,D4=1)</formula>
    </cfRule>
  </conditionalFormatting>
  <conditionalFormatting sqref="P5">
    <cfRule type="expression" dxfId="564" priority="368">
      <formula>AND(P10=1,D5=1)</formula>
    </cfRule>
    <cfRule type="expression" dxfId="563" priority="462">
      <formula>AND(P9=1,E5=1)</formula>
    </cfRule>
    <cfRule type="expression" dxfId="562" priority="254">
      <formula>AND(P11=1,C5=1)</formula>
    </cfRule>
    <cfRule type="expression" dxfId="561" priority="46">
      <formula>AND(P13=1,A5=1)</formula>
    </cfRule>
    <cfRule type="expression" dxfId="560" priority="150">
      <formula>AND(P12=1,B5=1)</formula>
    </cfRule>
  </conditionalFormatting>
  <conditionalFormatting sqref="P6">
    <cfRule type="expression" dxfId="559" priority="384">
      <formula>AND(P10=1,D6=1)</formula>
    </cfRule>
    <cfRule type="expression" dxfId="558" priority="166">
      <formula>AND(P12=1,B6=1)</formula>
    </cfRule>
    <cfRule type="expression" dxfId="557" priority="62">
      <formula>AND(P13=1,A6=1)</formula>
    </cfRule>
    <cfRule type="expression" dxfId="556" priority="270">
      <formula>AND(P11=1,C6=1)</formula>
    </cfRule>
    <cfRule type="expression" dxfId="555" priority="478">
      <formula>AND($P$9=1,$E$6=1)</formula>
    </cfRule>
  </conditionalFormatting>
  <conditionalFormatting sqref="P7">
    <cfRule type="expression" dxfId="554" priority="78">
      <formula>AND(P13=1,A7=1)</formula>
    </cfRule>
    <cfRule type="expression" dxfId="553" priority="286">
      <formula>AND(P11=1,C7=1)</formula>
    </cfRule>
    <cfRule type="expression" dxfId="552" priority="400">
      <formula>AND(P10=1,D7=1)</formula>
    </cfRule>
    <cfRule type="expression" dxfId="551" priority="494">
      <formula>AND($P$9=1,$E$7=1)</formula>
    </cfRule>
    <cfRule type="expression" dxfId="550" priority="182">
      <formula>AND(P12=1,B7=1)</formula>
    </cfRule>
  </conditionalFormatting>
  <conditionalFormatting sqref="P8">
    <cfRule type="expression" dxfId="549" priority="416">
      <formula>AND(P10=1,D8=1)</formula>
    </cfRule>
    <cfRule type="expression" dxfId="548" priority="94">
      <formula>AND(P13=1,A8=1)</formula>
    </cfRule>
    <cfRule type="expression" dxfId="547" priority="302">
      <formula>AND(P11=1,C8=1)</formula>
    </cfRule>
    <cfRule type="expression" dxfId="546" priority="510">
      <formula>AND($P$9=1,$E$8=1)</formula>
    </cfRule>
    <cfRule type="expression" dxfId="545" priority="198">
      <formula>AND(P12=1,B8=1)</formula>
    </cfRule>
  </conditionalFormatting>
  <conditionalFormatting sqref="Q2">
    <cfRule type="expression" dxfId="544" priority="213">
      <formula>AND(Q11=1,C2=1)</formula>
    </cfRule>
    <cfRule type="expression" dxfId="543" priority="5">
      <formula>AND(Q13=1,A2=1)</formula>
    </cfRule>
    <cfRule type="expression" dxfId="542" priority="431">
      <formula>AND(Q9=1,E2=1)</formula>
    </cfRule>
    <cfRule type="expression" dxfId="541" priority="109">
      <formula>AND(Q12=1,B2=1)</formula>
    </cfRule>
    <cfRule type="expression" dxfId="540" priority="317">
      <formula>AND(Q10=1,D2=1)</formula>
    </cfRule>
  </conditionalFormatting>
  <conditionalFormatting sqref="Q3">
    <cfRule type="expression" dxfId="539" priority="325">
      <formula>AND(Q10=1,D3=1)</formula>
    </cfRule>
    <cfRule type="expression" dxfId="538" priority="221">
      <formula>AND(Q11=1,C3=1)</formula>
    </cfRule>
    <cfRule type="expression" dxfId="537" priority="117">
      <formula>AND(Q12=1,B3=1)</formula>
    </cfRule>
    <cfRule type="expression" dxfId="536" priority="439">
      <formula>AND(Q9=1,E3=1)</formula>
    </cfRule>
    <cfRule type="expression" dxfId="535" priority="13">
      <formula>AND(Q13=1,A3=1)</formula>
    </cfRule>
  </conditionalFormatting>
  <conditionalFormatting sqref="Q4">
    <cfRule type="expression" dxfId="534" priority="29">
      <formula>AND(Q13=1,A4=1)</formula>
    </cfRule>
    <cfRule type="expression" dxfId="533" priority="342">
      <formula>AND(Q9=1,E4=1)</formula>
    </cfRule>
    <cfRule type="expression" dxfId="532" priority="133">
      <formula>AND(Q12=1,B4=1)</formula>
    </cfRule>
    <cfRule type="expression" dxfId="531" priority="237">
      <formula>AND(Q11=1,C4=1)</formula>
    </cfRule>
    <cfRule type="expression" dxfId="530" priority="341">
      <formula>AND(Q10=1,D4=1)</formula>
    </cfRule>
  </conditionalFormatting>
  <conditionalFormatting sqref="Q5">
    <cfRule type="expression" dxfId="529" priority="149">
      <formula>AND(Q12=1,B5=1)</formula>
    </cfRule>
    <cfRule type="expression" dxfId="528" priority="461">
      <formula>AND(Q9=1,E5=1)</formula>
    </cfRule>
    <cfRule type="expression" dxfId="527" priority="253">
      <formula>AND(Q11=1,C5=1)</formula>
    </cfRule>
    <cfRule type="expression" dxfId="526" priority="367">
      <formula>AND(Q10=1,D5=1)</formula>
    </cfRule>
    <cfRule type="expression" dxfId="525" priority="45">
      <formula>AND(Q13=1,A5=1)</formula>
    </cfRule>
  </conditionalFormatting>
  <conditionalFormatting sqref="Q6">
    <cfRule type="expression" dxfId="524" priority="165">
      <formula>AND(Q12=1,B6=1)</formula>
    </cfRule>
    <cfRule type="expression" dxfId="523" priority="269">
      <formula>AND(Q11=1,C6=1)</formula>
    </cfRule>
    <cfRule type="expression" dxfId="522" priority="383">
      <formula>AND(Q10=1,D6=1)</formula>
    </cfRule>
    <cfRule type="expression" dxfId="521" priority="61">
      <formula>AND(Q13=1,A6=1)</formula>
    </cfRule>
    <cfRule type="expression" dxfId="520" priority="477">
      <formula>AND($Q$9=1,$E$6=1)</formula>
    </cfRule>
  </conditionalFormatting>
  <conditionalFormatting sqref="Q7">
    <cfRule type="expression" dxfId="519" priority="77">
      <formula>AND(Q13=1,A7=1)</formula>
    </cfRule>
    <cfRule type="expression" dxfId="518" priority="285">
      <formula>AND(Q11=1,C7=1)</formula>
    </cfRule>
    <cfRule type="expression" dxfId="517" priority="181">
      <formula>AND(Q12=1,B7=1)</formula>
    </cfRule>
    <cfRule type="expression" dxfId="516" priority="399">
      <formula>AND(Q10=1,D7=1)</formula>
    </cfRule>
    <cfRule type="expression" dxfId="515" priority="493">
      <formula>AND($Q$9=1,$E$7=1)</formula>
    </cfRule>
  </conditionalFormatting>
  <conditionalFormatting sqref="Q8">
    <cfRule type="expression" dxfId="514" priority="415">
      <formula>AND(Q10=1,D8=1)</formula>
    </cfRule>
    <cfRule type="expression" dxfId="513" priority="93">
      <formula>AND(Q13=1,A8=1)</formula>
    </cfRule>
    <cfRule type="expression" dxfId="512" priority="197">
      <formula>AND(Q12=1,B8=1)</formula>
    </cfRule>
    <cfRule type="expression" dxfId="511" priority="301">
      <formula>AND(Q11=1,C8=1)</formula>
    </cfRule>
    <cfRule type="expression" dxfId="510" priority="509">
      <formula>AND($Q$9=1,$E$8=1)</formula>
    </cfRule>
  </conditionalFormatting>
  <conditionalFormatting sqref="R2">
    <cfRule type="expression" dxfId="509" priority="430">
      <formula>AND(R9=1,E2=1)</formula>
    </cfRule>
    <cfRule type="expression" dxfId="508" priority="212">
      <formula>AND(R11=1,C2=1)</formula>
    </cfRule>
    <cfRule type="expression" dxfId="507" priority="108">
      <formula>AND(R12=1,B2=1)</formula>
    </cfRule>
    <cfRule type="expression" dxfId="506" priority="316">
      <formula>AND(R10=1,D2=1)</formula>
    </cfRule>
    <cfRule type="expression" dxfId="505" priority="4">
      <formula>AND(R13=1,A2=1)</formula>
    </cfRule>
  </conditionalFormatting>
  <conditionalFormatting sqref="R3">
    <cfRule type="expression" dxfId="504" priority="116">
      <formula>AND(R12=1,B3=1)</formula>
    </cfRule>
    <cfRule type="expression" dxfId="503" priority="220">
      <formula>AND(R11=1,C3=1)</formula>
    </cfRule>
    <cfRule type="expression" dxfId="502" priority="438">
      <formula>AND(R9=1,E3=1)</formula>
    </cfRule>
    <cfRule type="expression" dxfId="501" priority="324">
      <formula>AND(R10=1,D3=1)</formula>
    </cfRule>
    <cfRule type="expression" dxfId="500" priority="12">
      <formula>AND(R13=1,A3=1)</formula>
    </cfRule>
  </conditionalFormatting>
  <conditionalFormatting sqref="R4">
    <cfRule type="expression" dxfId="499" priority="236">
      <formula>AND(R11=1,C4=1)</formula>
    </cfRule>
    <cfRule type="expression" dxfId="498" priority="132">
      <formula>AND(R12=1,B4=1)</formula>
    </cfRule>
    <cfRule type="expression" dxfId="497" priority="340">
      <formula>AND(R10=1,D4=1)</formula>
    </cfRule>
    <cfRule type="expression" dxfId="496" priority="454">
      <formula>AND(R9=1,E4=1)</formula>
    </cfRule>
    <cfRule type="expression" dxfId="495" priority="28">
      <formula>AND(R13=1,A4=1)</formula>
    </cfRule>
  </conditionalFormatting>
  <conditionalFormatting sqref="R5">
    <cfRule type="expression" dxfId="494" priority="252">
      <formula>AND(R11=1,C5=1)</formula>
    </cfRule>
    <cfRule type="expression" dxfId="493" priority="44">
      <formula>AND(R13=1,A5=1)</formula>
    </cfRule>
    <cfRule type="expression" dxfId="492" priority="148">
      <formula>AND(R12=1,B5=1)</formula>
    </cfRule>
    <cfRule type="expression" dxfId="491" priority="366">
      <formula>AND(R10=1,D5=1)</formula>
    </cfRule>
    <cfRule type="expression" dxfId="490" priority="460">
      <formula>AND(R9=1,E5=1)</formula>
    </cfRule>
  </conditionalFormatting>
  <conditionalFormatting sqref="R6">
    <cfRule type="expression" dxfId="489" priority="382">
      <formula>AND(R10=1,D6=1)</formula>
    </cfRule>
    <cfRule type="expression" dxfId="488" priority="60">
      <formula>AND(R13=1,A6=1)</formula>
    </cfRule>
    <cfRule type="expression" dxfId="487" priority="164">
      <formula>AND(R12=1,B6=1)</formula>
    </cfRule>
    <cfRule type="expression" dxfId="486" priority="268">
      <formula>AND(R11=1,C6=1)</formula>
    </cfRule>
    <cfRule type="expression" dxfId="485" priority="476">
      <formula>AND($R$9=1,$E$6=1)</formula>
    </cfRule>
  </conditionalFormatting>
  <conditionalFormatting sqref="R7">
    <cfRule type="expression" dxfId="484" priority="180">
      <formula>AND(R12=1,B7=1)</formula>
    </cfRule>
    <cfRule type="expression" dxfId="483" priority="398">
      <formula>AND(R10=1,D7=1)</formula>
    </cfRule>
    <cfRule type="expression" dxfId="482" priority="492">
      <formula>AND($R$9=1,$E$7=1)</formula>
    </cfRule>
    <cfRule type="expression" dxfId="481" priority="284">
      <formula>AND(R11=1,C7=1)</formula>
    </cfRule>
    <cfRule type="expression" dxfId="480" priority="76">
      <formula>AND(R13=1,A7=1)</formula>
    </cfRule>
  </conditionalFormatting>
  <conditionalFormatting sqref="R8">
    <cfRule type="expression" dxfId="479" priority="414">
      <formula>AND(R10=1,D8=1)</formula>
    </cfRule>
    <cfRule type="expression" dxfId="478" priority="300">
      <formula>AND(R11=1,C8=1)</formula>
    </cfRule>
    <cfRule type="expression" dxfId="477" priority="196">
      <formula>AND(R12=1,B8=1)</formula>
    </cfRule>
    <cfRule type="expression" dxfId="476" priority="508">
      <formula>AND($R$9=1,$E$8=1)</formula>
    </cfRule>
    <cfRule type="expression" dxfId="475" priority="92">
      <formula>AND(R13=1,A8=1)</formula>
    </cfRule>
  </conditionalFormatting>
  <conditionalFormatting sqref="S2">
    <cfRule type="expression" dxfId="474" priority="107">
      <formula>AND(S12=1,B2=1)</formula>
    </cfRule>
    <cfRule type="expression" dxfId="473" priority="3">
      <formula>AND(S13=1,A2=1)</formula>
    </cfRule>
    <cfRule type="expression" dxfId="472" priority="211">
      <formula>AND(S11=1,C2=1)</formula>
    </cfRule>
    <cfRule type="expression" dxfId="471" priority="315">
      <formula>AND(S10=1,D2=1)</formula>
    </cfRule>
    <cfRule type="expression" dxfId="470" priority="429">
      <formula>AND(S9=1,E2=1)</formula>
    </cfRule>
  </conditionalFormatting>
  <conditionalFormatting sqref="S3">
    <cfRule type="expression" dxfId="469" priority="437">
      <formula>AND(S9=1,E3=1)</formula>
    </cfRule>
    <cfRule type="expression" dxfId="468" priority="11">
      <formula>AND(S13=1,A3=1)</formula>
    </cfRule>
    <cfRule type="expression" dxfId="467" priority="115">
      <formula>AND(S12=1,B3=1)</formula>
    </cfRule>
    <cfRule type="expression" dxfId="466" priority="323">
      <formula>AND(S10=1,D3=1)</formula>
    </cfRule>
    <cfRule type="expression" dxfId="465" priority="219">
      <formula>AND(S11=1,C3=1)</formula>
    </cfRule>
  </conditionalFormatting>
  <conditionalFormatting sqref="S4">
    <cfRule type="expression" dxfId="464" priority="131">
      <formula>AND(S12=1,B4=1)</formula>
    </cfRule>
    <cfRule type="expression" dxfId="463" priority="339">
      <formula>AND(S10=1,D4=1)</formula>
    </cfRule>
    <cfRule type="expression" dxfId="462" priority="235">
      <formula>AND(S11=1,C4=1)</formula>
    </cfRule>
    <cfRule type="expression" dxfId="461" priority="453">
      <formula>AND(S9=1,E4=1)</formula>
    </cfRule>
    <cfRule type="expression" dxfId="460" priority="27">
      <formula>AND(S13=1,A4=1)</formula>
    </cfRule>
  </conditionalFormatting>
  <conditionalFormatting sqref="S5">
    <cfRule type="expression" dxfId="459" priority="459">
      <formula>AND(S9=1,E5=1)</formula>
    </cfRule>
    <cfRule type="expression" dxfId="458" priority="147">
      <formula>AND(S12=1,B5=1)</formula>
    </cfRule>
    <cfRule type="expression" dxfId="457" priority="251">
      <formula>AND(S11=1,C5=1)</formula>
    </cfRule>
    <cfRule type="expression" dxfId="456" priority="43">
      <formula>AND(S13=1,A5=1)</formula>
    </cfRule>
    <cfRule type="expression" dxfId="455" priority="365">
      <formula>AND(S10=1,D5=1)</formula>
    </cfRule>
  </conditionalFormatting>
  <conditionalFormatting sqref="S6">
    <cfRule type="expression" dxfId="454" priority="475">
      <formula>AND($S$9=1,$E$6=1)</formula>
    </cfRule>
    <cfRule type="expression" dxfId="453" priority="267">
      <formula>AND(S11=1,C6=1)</formula>
    </cfRule>
    <cfRule type="expression" dxfId="452" priority="163">
      <formula>AND(S12=1,B6=1)</formula>
    </cfRule>
    <cfRule type="expression" dxfId="451" priority="381">
      <formula>AND(S10=1,D6=1)</formula>
    </cfRule>
    <cfRule type="expression" dxfId="450" priority="59">
      <formula>AND(S13=1,A6=1)</formula>
    </cfRule>
  </conditionalFormatting>
  <conditionalFormatting sqref="S7">
    <cfRule type="expression" dxfId="449" priority="283">
      <formula>AND(S11=1,C7=1)</formula>
    </cfRule>
    <cfRule type="expression" dxfId="448" priority="179">
      <formula>AND(S12=1,B7=1)</formula>
    </cfRule>
    <cfRule type="expression" dxfId="447" priority="491">
      <formula>AND($S$9=1,$E$7=1)</formula>
    </cfRule>
    <cfRule type="expression" dxfId="446" priority="75">
      <formula>AND(S13=1,A7=1)</formula>
    </cfRule>
    <cfRule type="expression" dxfId="445" priority="397">
      <formula>AND(S10=1,D7=1)</formula>
    </cfRule>
  </conditionalFormatting>
  <conditionalFormatting sqref="S8">
    <cfRule type="expression" dxfId="444" priority="91">
      <formula>AND(S13=1,A8=1)</formula>
    </cfRule>
    <cfRule type="expression" dxfId="443" priority="507">
      <formula>AND($S$9=1,$E$8=1)</formula>
    </cfRule>
    <cfRule type="expression" dxfId="442" priority="413">
      <formula>AND(S10=1,D8=1)</formula>
    </cfRule>
    <cfRule type="expression" dxfId="441" priority="299">
      <formula>AND(S11=1,C8=1)</formula>
    </cfRule>
    <cfRule type="expression" dxfId="440" priority="195">
      <formula>AND(S12=1,B8=1)</formula>
    </cfRule>
  </conditionalFormatting>
  <conditionalFormatting sqref="T2">
    <cfRule type="expression" dxfId="439" priority="2">
      <formula>AND(T13=1,A2=1)</formula>
    </cfRule>
    <cfRule type="expression" dxfId="438" priority="210">
      <formula>AND(T11=1,C2=1)</formula>
    </cfRule>
    <cfRule type="expression" dxfId="437" priority="428">
      <formula>AND(T9=1,E2=1)</formula>
    </cfRule>
    <cfRule type="expression" dxfId="436" priority="106">
      <formula>AND(T12=1,B2=1)</formula>
    </cfRule>
    <cfRule type="expression" dxfId="435" priority="314">
      <formula>AND(T10=1,D2=1)</formula>
    </cfRule>
  </conditionalFormatting>
  <conditionalFormatting sqref="T3">
    <cfRule type="expression" dxfId="434" priority="322">
      <formula>AND(T10=1,D3=1)</formula>
    </cfRule>
    <cfRule type="expression" dxfId="433" priority="436">
      <formula>AND(T9=1,E3=1)</formula>
    </cfRule>
    <cfRule type="expression" dxfId="432" priority="218">
      <formula>AND(T11=1,C3=1)</formula>
    </cfRule>
    <cfRule type="expression" dxfId="431" priority="114">
      <formula>AND(T12=1,B3=1)</formula>
    </cfRule>
    <cfRule type="expression" dxfId="430" priority="10">
      <formula>AND(T13=1,A3=1)</formula>
    </cfRule>
  </conditionalFormatting>
  <conditionalFormatting sqref="T4">
    <cfRule type="expression" dxfId="429" priority="26">
      <formula>AND(T13=1,A4=1)</formula>
    </cfRule>
    <cfRule type="expression" dxfId="428" priority="234">
      <formula>AND(T11=1,C4=1)</formula>
    </cfRule>
    <cfRule type="expression" dxfId="427" priority="452">
      <formula>AND(T9=1,E4=1)</formula>
    </cfRule>
    <cfRule type="expression" dxfId="426" priority="130">
      <formula>AND(T12=1,B4=1)</formula>
    </cfRule>
    <cfRule type="expression" dxfId="425" priority="338">
      <formula>AND(T10=1,D4=1)</formula>
    </cfRule>
  </conditionalFormatting>
  <conditionalFormatting sqref="T5">
    <cfRule type="expression" dxfId="424" priority="146">
      <formula>AND(T12=1,B5=1)</formula>
    </cfRule>
    <cfRule type="expression" dxfId="423" priority="42">
      <formula>AND(T13=1,A5=1)</formula>
    </cfRule>
    <cfRule type="expression" dxfId="422" priority="364">
      <formula>AND(T10=1,D5=1)</formula>
    </cfRule>
    <cfRule type="expression" dxfId="421" priority="250">
      <formula>AND(T11=1,C5=1)</formula>
    </cfRule>
    <cfRule type="expression" dxfId="420" priority="458">
      <formula>AND(T9=1,E5=1)</formula>
    </cfRule>
  </conditionalFormatting>
  <conditionalFormatting sqref="T6">
    <cfRule type="expression" dxfId="419" priority="162">
      <formula>AND(T12=1,B6=1)</formula>
    </cfRule>
    <cfRule type="expression" dxfId="418" priority="474">
      <formula>AND($T$9=1,$E$6=1)</formula>
    </cfRule>
    <cfRule type="expression" dxfId="417" priority="380">
      <formula>AND(T10=1,D6=1)</formula>
    </cfRule>
    <cfRule type="expression" dxfId="416" priority="266">
      <formula>AND(T11=1,C6=1)</formula>
    </cfRule>
    <cfRule type="expression" dxfId="415" priority="58">
      <formula>AND(T13=1,A6=1)</formula>
    </cfRule>
  </conditionalFormatting>
  <conditionalFormatting sqref="T7">
    <cfRule type="expression" dxfId="414" priority="282">
      <formula>AND(T11=1,C7=1)</formula>
    </cfRule>
    <cfRule type="expression" dxfId="413" priority="396">
      <formula>AND(T10=1,D7=1)</formula>
    </cfRule>
    <cfRule type="expression" dxfId="412" priority="74">
      <formula>AND(T13=1,A7=1)</formula>
    </cfRule>
    <cfRule type="expression" dxfId="411" priority="490">
      <formula>AND($T$9=1,$E$7=1)</formula>
    </cfRule>
    <cfRule type="expression" dxfId="410" priority="178">
      <formula>AND(T12=1,B7=1)</formula>
    </cfRule>
  </conditionalFormatting>
  <conditionalFormatting sqref="T8">
    <cfRule type="expression" dxfId="409" priority="506">
      <formula>AND($T$9=1,$E$8=1)</formula>
    </cfRule>
    <cfRule type="expression" dxfId="408" priority="194">
      <formula>AND(T12=1,B8=1)</formula>
    </cfRule>
    <cfRule type="expression" dxfId="407" priority="412">
      <formula>AND(T10=1,D8=1)</formula>
    </cfRule>
    <cfRule type="expression" dxfId="406" priority="90">
      <formula>AND(T13=1,A8=1)</formula>
    </cfRule>
    <cfRule type="expression" dxfId="405" priority="298">
      <formula>AND(T11=1,C8=1)</formula>
    </cfRule>
  </conditionalFormatting>
  <conditionalFormatting sqref="U2">
    <cfRule type="expression" dxfId="404" priority="1">
      <formula>AND(U13=1,A2=1)</formula>
    </cfRule>
    <cfRule type="expression" dxfId="403" priority="427">
      <formula>AND(U9=1,E2=1)</formula>
    </cfRule>
    <cfRule type="expression" dxfId="402" priority="209">
      <formula>AND(U11=1,C2=1)</formula>
    </cfRule>
    <cfRule type="expression" dxfId="401" priority="105">
      <formula>AND(U12=1,B2=1)</formula>
    </cfRule>
    <cfRule type="expression" dxfId="400" priority="313">
      <formula>AND(U10=1,D2=1)</formula>
    </cfRule>
  </conditionalFormatting>
  <conditionalFormatting sqref="U3">
    <cfRule type="expression" dxfId="399" priority="9">
      <formula>AND(U13=1,A3=1)</formula>
    </cfRule>
    <cfRule type="expression" dxfId="398" priority="321">
      <formula>AND(U10=1,D3=1)</formula>
    </cfRule>
    <cfRule type="expression" dxfId="397" priority="113">
      <formula>AND(U12=1,B3=1)</formula>
    </cfRule>
    <cfRule type="expression" dxfId="396" priority="217">
      <formula>AND(U11=1,C3=1)</formula>
    </cfRule>
    <cfRule type="expression" dxfId="395" priority="435">
      <formula>AND(U9=1,E3=1)</formula>
    </cfRule>
  </conditionalFormatting>
  <conditionalFormatting sqref="U4">
    <cfRule type="expression" dxfId="394" priority="25">
      <formula>AND(U13=1,A4=1)</formula>
    </cfRule>
    <cfRule type="expression" dxfId="393" priority="233">
      <formula>AND(U11=1,C4=1)</formula>
    </cfRule>
    <cfRule type="expression" dxfId="392" priority="129">
      <formula>AND(U12=1,B4=1)</formula>
    </cfRule>
    <cfRule type="expression" dxfId="391" priority="337">
      <formula>AND(U10=1,D4=1)</formula>
    </cfRule>
    <cfRule type="expression" dxfId="390" priority="451">
      <formula>AND(U9=1,E4=1)</formula>
    </cfRule>
  </conditionalFormatting>
  <conditionalFormatting sqref="U5">
    <cfRule type="expression" dxfId="389" priority="249">
      <formula>AND(U11=1,C5=1)</formula>
    </cfRule>
    <cfRule type="expression" dxfId="388" priority="41">
      <formula>AND(U13=1,A5=1)</formula>
    </cfRule>
    <cfRule type="expression" dxfId="387" priority="145">
      <formula>AND(U12=1,B5=1)</formula>
    </cfRule>
    <cfRule type="expression" dxfId="386" priority="363">
      <formula>AND(U10=1,D5=1)</formula>
    </cfRule>
    <cfRule type="expression" dxfId="385" priority="457">
      <formula>AND(U9=1,E5=1)</formula>
    </cfRule>
  </conditionalFormatting>
  <conditionalFormatting sqref="U6">
    <cfRule type="expression" dxfId="384" priority="57">
      <formula>AND(U13=1,A6=1)</formula>
    </cfRule>
    <cfRule type="expression" dxfId="383" priority="379">
      <formula>AND(U10=1,D6=1)</formula>
    </cfRule>
    <cfRule type="expression" dxfId="382" priority="473">
      <formula>AND($U$9=1,$E$6=1)</formula>
    </cfRule>
    <cfRule type="expression" dxfId="381" priority="265">
      <formula>AND(U11=1,C6=1)</formula>
    </cfRule>
    <cfRule type="expression" dxfId="380" priority="161">
      <formula>AND(U12=1,B6=1)</formula>
    </cfRule>
  </conditionalFormatting>
  <conditionalFormatting sqref="U7">
    <cfRule type="expression" dxfId="379" priority="489">
      <formula>AND($U$9=1,$E$7=1)</formula>
    </cfRule>
    <cfRule type="expression" dxfId="378" priority="73">
      <formula>AND(U13=1,A7=1)</formula>
    </cfRule>
    <cfRule type="expression" dxfId="377" priority="395">
      <formula>AND(U10=1,D7=1)</formula>
    </cfRule>
    <cfRule type="expression" dxfId="376" priority="177">
      <formula>AND(U12=1,B7=1)</formula>
    </cfRule>
    <cfRule type="expression" dxfId="375" priority="281">
      <formula>AND(U11=1,C7=1)</formula>
    </cfRule>
  </conditionalFormatting>
  <conditionalFormatting sqref="U8">
    <cfRule type="expression" dxfId="374" priority="89">
      <formula>AND(U13=1,A8=1)</formula>
    </cfRule>
    <cfRule type="expression" dxfId="373" priority="297">
      <formula>AND(U11=1,C8=1)</formula>
    </cfRule>
    <cfRule type="expression" dxfId="372" priority="193">
      <formula>AND(U12=1,B8=1)</formula>
    </cfRule>
    <cfRule type="expression" dxfId="371" priority="411">
      <formula>AND(U10=1,D8=1)</formula>
    </cfRule>
    <cfRule type="expression" dxfId="370" priority="505">
      <formula>AND($U$9=1,$E$8=1)</formula>
    </cfRule>
  </conditionalFormatting>
  <printOptions horizontalCentered="1" verticalCentered="1"/>
  <pageMargins left="0" right="0" top="0" bottom="0" header="0" footer="0"/>
  <pageSetup paperSize="9" scale="58" orientation="landscape" verticalDpi="0" r:id="rId1"/>
  <colBreaks count="1" manualBreakCount="1">
    <brk id="25"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B178-C5DE-484F-8CAD-49090E4A41C2}">
  <sheetPr codeName="Sheet6"/>
  <dimension ref="A1:AL37"/>
  <sheetViews>
    <sheetView showGridLines="0" view="pageBreakPreview" zoomScale="40" zoomScaleNormal="55" zoomScaleSheetLayoutView="40" workbookViewId="0">
      <selection activeCell="AN15" sqref="AN15"/>
    </sheetView>
  </sheetViews>
  <sheetFormatPr defaultRowHeight="18.75"/>
  <cols>
    <col min="1" max="1" width="3.25" customWidth="1"/>
    <col min="2" max="2" width="1.375" customWidth="1"/>
    <col min="3" max="3" width="4.875" customWidth="1"/>
    <col min="4" max="4" width="2.5" customWidth="1"/>
    <col min="5" max="5" width="3.375" customWidth="1"/>
    <col min="6" max="6" width="0.75" customWidth="1"/>
    <col min="7" max="7" width="11" customWidth="1"/>
    <col min="8" max="8" width="1" customWidth="1"/>
    <col min="9" max="9" width="4.5" customWidth="1"/>
    <col min="10" max="10" width="4.125" customWidth="1"/>
    <col min="11" max="11" width="0.75" customWidth="1"/>
    <col min="12" max="12" width="14.875" customWidth="1"/>
    <col min="13" max="13" width="1.375" customWidth="1"/>
    <col min="14" max="14" width="2.875" customWidth="1"/>
    <col min="15" max="15" width="4.625" customWidth="1"/>
    <col min="16" max="16" width="4.125" customWidth="1"/>
    <col min="17" max="17" width="33.875" customWidth="1"/>
    <col min="18" max="18" width="18.375" customWidth="1"/>
    <col min="19" max="19" width="7.125" customWidth="1"/>
    <col min="20" max="20" width="6.625" customWidth="1"/>
    <col min="21" max="21" width="8.125" customWidth="1"/>
    <col min="22" max="22" width="2.125" customWidth="1"/>
    <col min="23" max="23" width="3.625" customWidth="1"/>
    <col min="24" max="24" width="0.875" customWidth="1"/>
    <col min="25" max="25" width="8.625" customWidth="1"/>
    <col min="26" max="26" width="2.125" customWidth="1"/>
    <col min="27" max="27" width="4.125" customWidth="1"/>
    <col min="28" max="28" width="3.875" customWidth="1"/>
    <col min="29" max="29" width="2.375" customWidth="1"/>
    <col min="30" max="33" width="8.625" customWidth="1"/>
    <col min="37" max="37" width="5" customWidth="1"/>
    <col min="38" max="38" width="16.75" customWidth="1"/>
  </cols>
  <sheetData>
    <row r="1" spans="1:33" ht="116.1"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row>
    <row r="2" spans="1:33" ht="36.950000000000003" customHeight="1">
      <c r="A2" s="754"/>
      <c r="B2" s="755"/>
      <c r="C2" s="755"/>
      <c r="D2" s="755"/>
      <c r="E2" s="755"/>
      <c r="F2" s="755"/>
      <c r="G2" s="755"/>
      <c r="H2" s="755"/>
      <c r="I2" s="755"/>
      <c r="J2" s="755"/>
      <c r="K2" s="755"/>
      <c r="L2" s="755"/>
      <c r="M2" s="755"/>
      <c r="N2" s="755"/>
      <c r="O2" s="755"/>
      <c r="P2" s="755"/>
      <c r="Q2" s="755"/>
      <c r="R2" s="755"/>
      <c r="S2" s="755"/>
      <c r="T2" s="755"/>
      <c r="U2" s="755"/>
      <c r="V2" s="755"/>
      <c r="W2" s="755"/>
      <c r="X2" s="755"/>
      <c r="Y2" s="755"/>
      <c r="Z2" s="754"/>
      <c r="AA2" s="754"/>
      <c r="AB2" s="754"/>
      <c r="AC2" s="754"/>
      <c r="AD2" s="754"/>
      <c r="AE2" s="754"/>
      <c r="AF2" s="754"/>
      <c r="AG2" s="754"/>
    </row>
    <row r="3" spans="1:33" ht="40.5" customHeight="1">
      <c r="A3" s="754"/>
      <c r="B3" s="755"/>
      <c r="C3" s="755"/>
      <c r="D3" s="755"/>
      <c r="E3" s="755"/>
      <c r="F3" s="755"/>
      <c r="G3" s="755"/>
      <c r="H3" s="755"/>
      <c r="I3" s="755"/>
      <c r="J3" s="755"/>
      <c r="K3" s="754"/>
      <c r="L3" s="754"/>
      <c r="M3" s="754"/>
      <c r="N3" s="754"/>
      <c r="O3" s="754"/>
      <c r="P3" s="754"/>
      <c r="Q3" s="755"/>
      <c r="R3" s="754"/>
      <c r="S3" s="754"/>
      <c r="T3" s="754"/>
      <c r="U3" s="755"/>
      <c r="V3" s="754"/>
      <c r="W3" s="754"/>
      <c r="X3" s="754"/>
      <c r="Y3" s="754"/>
      <c r="Z3" s="754"/>
      <c r="AA3" s="754"/>
      <c r="AB3" s="54"/>
      <c r="AC3" s="754"/>
      <c r="AD3" s="754"/>
      <c r="AE3" s="754"/>
      <c r="AF3" s="754"/>
      <c r="AG3" s="754"/>
    </row>
    <row r="4" spans="1:33" ht="21.95" customHeight="1">
      <c r="A4" s="754"/>
      <c r="B4" s="755"/>
      <c r="C4" s="755"/>
      <c r="D4" s="755"/>
      <c r="E4" s="755"/>
      <c r="F4" s="755"/>
      <c r="G4" s="755"/>
      <c r="H4" s="755"/>
      <c r="I4" s="755"/>
      <c r="J4" s="755"/>
      <c r="K4" s="754"/>
      <c r="L4" s="755"/>
      <c r="M4" s="755"/>
      <c r="N4" s="755"/>
      <c r="O4" s="754"/>
      <c r="P4" s="754"/>
      <c r="Q4" s="755"/>
      <c r="R4" s="754"/>
      <c r="S4" s="754"/>
      <c r="T4" s="754"/>
      <c r="U4" s="755"/>
      <c r="V4" s="754"/>
      <c r="W4" s="754"/>
      <c r="X4" s="754"/>
      <c r="Y4" s="754"/>
      <c r="Z4" s="754"/>
      <c r="AA4" s="754"/>
      <c r="AC4" s="754"/>
      <c r="AD4" s="754"/>
      <c r="AE4" s="754"/>
      <c r="AF4" s="754"/>
      <c r="AG4" s="754"/>
    </row>
    <row r="5" spans="1:33" ht="30" customHeight="1">
      <c r="A5" s="754"/>
      <c r="B5" s="755"/>
      <c r="C5" s="755"/>
      <c r="D5" s="755"/>
      <c r="E5" s="755"/>
      <c r="F5" s="755"/>
      <c r="G5" s="755"/>
      <c r="H5" s="755"/>
      <c r="I5" s="755"/>
      <c r="J5" s="755"/>
      <c r="K5" s="754"/>
      <c r="L5" s="755"/>
      <c r="M5" s="755"/>
      <c r="N5" s="755"/>
      <c r="O5" s="754"/>
      <c r="P5" s="754"/>
      <c r="Q5" s="754"/>
      <c r="R5" s="754"/>
      <c r="S5" s="754"/>
      <c r="T5" s="755"/>
      <c r="U5" s="755"/>
      <c r="V5" s="754"/>
      <c r="W5" s="755"/>
      <c r="X5" s="755"/>
      <c r="Y5" s="755"/>
      <c r="Z5" s="755"/>
      <c r="AA5" s="755"/>
      <c r="AB5" s="755"/>
      <c r="AC5" s="755"/>
      <c r="AD5" s="754"/>
      <c r="AE5" s="754"/>
      <c r="AF5" s="754"/>
      <c r="AG5" s="754"/>
    </row>
    <row r="6" spans="1:33" ht="39.6" customHeight="1">
      <c r="A6" s="754"/>
      <c r="B6" s="755"/>
      <c r="C6" s="755"/>
      <c r="D6" s="755"/>
      <c r="E6" s="755"/>
      <c r="F6" s="755"/>
      <c r="G6" s="755"/>
      <c r="H6" s="755"/>
      <c r="I6" s="755"/>
      <c r="J6" s="755"/>
      <c r="K6" s="754"/>
      <c r="L6" s="754"/>
      <c r="M6" s="754"/>
      <c r="N6" s="754"/>
      <c r="O6" s="754"/>
      <c r="P6" s="754"/>
      <c r="Q6" s="754"/>
      <c r="R6" s="754"/>
      <c r="S6" s="754"/>
      <c r="T6" s="755"/>
      <c r="U6" s="755"/>
      <c r="V6" s="754"/>
      <c r="W6" s="755"/>
      <c r="X6" s="755"/>
      <c r="Y6" s="755"/>
      <c r="Z6" s="755"/>
      <c r="AA6" s="755"/>
      <c r="AB6" s="755"/>
      <c r="AC6" s="755"/>
      <c r="AD6" s="754"/>
      <c r="AE6" s="754"/>
      <c r="AF6" s="754"/>
      <c r="AG6" s="754"/>
    </row>
    <row r="7" spans="1:33" ht="204" customHeight="1">
      <c r="A7" s="754"/>
      <c r="B7" s="755"/>
      <c r="C7" s="755"/>
      <c r="D7" s="754"/>
      <c r="E7" s="754"/>
      <c r="F7" s="754"/>
      <c r="G7" s="754"/>
      <c r="H7" s="754"/>
      <c r="I7" s="754"/>
      <c r="J7" s="754"/>
      <c r="K7" s="754"/>
      <c r="L7" s="754"/>
      <c r="M7" s="754"/>
      <c r="N7" s="754"/>
      <c r="O7" s="754"/>
      <c r="P7" s="754"/>
      <c r="Q7" s="754"/>
      <c r="R7" s="754"/>
      <c r="T7" s="755"/>
      <c r="U7" s="755"/>
      <c r="V7" s="754"/>
      <c r="W7" s="755"/>
      <c r="X7" s="755"/>
      <c r="Y7" s="755"/>
      <c r="Z7" s="755"/>
      <c r="AA7" s="755"/>
      <c r="AB7" s="755"/>
      <c r="AC7" s="755"/>
      <c r="AD7" s="754"/>
      <c r="AE7" s="754"/>
      <c r="AF7" s="754"/>
      <c r="AG7" s="754"/>
    </row>
    <row r="8" spans="1:33" ht="30.6" customHeight="1">
      <c r="A8" s="754"/>
      <c r="B8" s="755"/>
      <c r="C8" s="755"/>
      <c r="D8" s="754"/>
      <c r="E8" s="754"/>
      <c r="F8" s="754"/>
      <c r="G8" s="754"/>
      <c r="H8" s="754"/>
      <c r="I8" s="754"/>
      <c r="J8" s="754"/>
      <c r="K8" s="754"/>
      <c r="L8" s="754"/>
      <c r="M8" s="754"/>
      <c r="N8" s="754"/>
      <c r="O8" s="754"/>
      <c r="P8" s="754"/>
      <c r="Q8" s="754"/>
      <c r="R8" s="754"/>
      <c r="S8" s="54"/>
      <c r="T8" s="47"/>
      <c r="U8" s="755"/>
      <c r="V8" s="754"/>
      <c r="W8" s="755"/>
      <c r="X8" s="755"/>
      <c r="Y8" s="755"/>
      <c r="Z8" s="755"/>
      <c r="AA8" s="755"/>
      <c r="AB8" s="755"/>
      <c r="AC8" s="755"/>
      <c r="AD8" s="754"/>
      <c r="AE8" s="754"/>
      <c r="AF8" s="754"/>
      <c r="AG8" s="754"/>
    </row>
    <row r="9" spans="1:33" ht="36" customHeight="1">
      <c r="A9" s="754"/>
      <c r="B9" s="755"/>
      <c r="C9" s="755"/>
      <c r="D9" s="755"/>
      <c r="E9" s="755"/>
      <c r="F9" s="755"/>
      <c r="G9" s="755"/>
      <c r="H9" s="755"/>
      <c r="I9" s="755"/>
      <c r="J9" s="755"/>
      <c r="K9" s="755"/>
      <c r="L9" s="755"/>
      <c r="M9" s="755"/>
      <c r="N9" s="755"/>
      <c r="O9" s="755"/>
      <c r="P9" s="755"/>
      <c r="Q9" s="755"/>
      <c r="R9" s="755"/>
      <c r="S9" s="755"/>
      <c r="T9" s="755"/>
      <c r="U9" s="755"/>
      <c r="V9" s="754"/>
      <c r="W9" s="755"/>
      <c r="X9" s="755"/>
      <c r="Y9" s="755"/>
      <c r="Z9" s="755"/>
      <c r="AA9" s="755"/>
      <c r="AB9" s="755"/>
      <c r="AC9" s="755"/>
      <c r="AD9" s="754"/>
      <c r="AE9" s="754"/>
      <c r="AF9" s="754"/>
      <c r="AG9" s="754"/>
    </row>
    <row r="10" spans="1:33" ht="8.1" customHeight="1">
      <c r="A10" s="754"/>
      <c r="B10" s="754"/>
      <c r="C10" s="754"/>
      <c r="D10" s="754"/>
      <c r="E10" s="754"/>
      <c r="F10" s="754"/>
      <c r="G10" s="754"/>
      <c r="H10" s="754"/>
      <c r="I10" s="754"/>
      <c r="J10" s="754"/>
      <c r="K10" s="754"/>
      <c r="L10" s="754"/>
      <c r="M10" s="754"/>
      <c r="N10" s="754"/>
      <c r="O10" s="754"/>
      <c r="P10" s="754"/>
      <c r="Q10" s="754"/>
      <c r="R10" s="754"/>
      <c r="S10" s="754"/>
      <c r="T10" s="754"/>
      <c r="U10" s="754"/>
      <c r="V10" s="754"/>
      <c r="W10" s="755"/>
      <c r="X10" s="755"/>
      <c r="Y10" s="755"/>
      <c r="Z10" s="755"/>
      <c r="AA10" s="755"/>
      <c r="AB10" s="755"/>
      <c r="AC10" s="755"/>
      <c r="AD10" s="754"/>
      <c r="AE10" s="754"/>
      <c r="AF10" s="754"/>
      <c r="AG10" s="754"/>
    </row>
    <row r="11" spans="1:33" ht="7.5" customHeight="1">
      <c r="A11" s="754"/>
      <c r="B11" s="754"/>
      <c r="C11" s="754"/>
      <c r="D11" s="754"/>
      <c r="E11" s="754"/>
      <c r="F11" s="754"/>
      <c r="G11" s="755"/>
      <c r="H11" s="755"/>
      <c r="I11" s="755"/>
      <c r="J11" s="755"/>
      <c r="K11" s="755"/>
      <c r="L11" s="755"/>
      <c r="M11" s="754"/>
      <c r="N11" s="754"/>
      <c r="O11" s="755"/>
      <c r="P11" s="754"/>
      <c r="Q11" s="754"/>
      <c r="R11" s="754"/>
      <c r="S11" s="754"/>
      <c r="T11" s="754"/>
      <c r="U11" s="754"/>
      <c r="V11" s="754"/>
      <c r="W11" s="755"/>
      <c r="X11" s="755"/>
      <c r="Y11" s="755"/>
      <c r="Z11" s="755"/>
      <c r="AA11" s="755"/>
      <c r="AB11" s="755"/>
      <c r="AC11" s="755"/>
      <c r="AD11" s="754"/>
      <c r="AE11" s="754"/>
      <c r="AF11" s="754"/>
      <c r="AG11" s="754"/>
    </row>
    <row r="12" spans="1:33" ht="16.5" customHeight="1">
      <c r="A12" s="754"/>
      <c r="B12" s="754"/>
      <c r="C12" s="755"/>
      <c r="D12" s="755"/>
      <c r="E12" s="755"/>
      <c r="F12" s="754"/>
      <c r="G12" s="755"/>
      <c r="H12" s="755"/>
      <c r="I12" s="755"/>
      <c r="J12" s="755"/>
      <c r="K12" s="755"/>
      <c r="L12" s="755"/>
      <c r="M12" s="754"/>
      <c r="N12" s="754"/>
      <c r="O12" s="755"/>
      <c r="P12" s="754"/>
      <c r="Q12" s="754"/>
      <c r="R12" s="754"/>
      <c r="S12" s="754"/>
      <c r="T12" s="754"/>
      <c r="U12" s="754"/>
      <c r="V12" s="754"/>
      <c r="W12" s="755"/>
      <c r="X12" s="755"/>
      <c r="Y12" s="755"/>
      <c r="Z12" s="755"/>
      <c r="AA12" s="755"/>
      <c r="AB12" s="755"/>
      <c r="AC12" s="755"/>
      <c r="AD12" s="754"/>
      <c r="AE12" s="754"/>
      <c r="AF12" s="754"/>
      <c r="AG12" s="754"/>
    </row>
    <row r="13" spans="1:33" ht="12.6" customHeight="1">
      <c r="A13" s="754"/>
      <c r="B13" s="754"/>
      <c r="C13" s="755"/>
      <c r="D13" s="755"/>
      <c r="E13" s="755"/>
      <c r="F13" s="754"/>
      <c r="G13" s="755"/>
      <c r="H13" s="755"/>
      <c r="I13" s="755"/>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row>
    <row r="14" spans="1:33" ht="3.95" customHeight="1">
      <c r="A14" s="754"/>
      <c r="B14" s="754"/>
      <c r="C14" s="754"/>
      <c r="D14" s="754"/>
      <c r="E14" s="754"/>
      <c r="F14" s="754"/>
      <c r="G14" s="755"/>
      <c r="H14" s="755"/>
      <c r="I14" s="755"/>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ht="38.450000000000003" customHeight="1">
      <c r="A15" s="754"/>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ht="51.95" customHeight="1">
      <c r="A16" s="754"/>
      <c r="B16" s="754"/>
      <c r="C16" s="754"/>
      <c r="D16" s="754"/>
      <c r="E16" s="754"/>
      <c r="F16" s="754"/>
      <c r="G16" s="754"/>
      <c r="H16" s="754"/>
      <c r="I16" s="754"/>
      <c r="J16" s="754"/>
      <c r="K16" s="754"/>
      <c r="L16" s="754"/>
      <c r="M16" s="754"/>
      <c r="N16" s="754"/>
      <c r="O16" s="754"/>
      <c r="P16" s="754"/>
      <c r="Q16" s="754"/>
      <c r="R16" s="754"/>
      <c r="S16" s="754"/>
      <c r="T16" s="754"/>
      <c r="U16" s="754"/>
      <c r="V16" s="754"/>
      <c r="W16" s="754"/>
      <c r="X16" s="754"/>
      <c r="Y16" s="755"/>
      <c r="Z16" s="755"/>
      <c r="AA16" s="754"/>
      <c r="AB16" s="754"/>
      <c r="AC16" s="754"/>
      <c r="AD16" s="754"/>
      <c r="AE16" s="754"/>
      <c r="AF16" s="754"/>
      <c r="AG16" s="754"/>
    </row>
    <row r="17" spans="1:38">
      <c r="A17" s="754"/>
      <c r="B17" s="754"/>
      <c r="C17" s="754"/>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8">
      <c r="AH18" s="50">
        <v>1</v>
      </c>
      <c r="AI18" s="50" t="str">
        <f>【1】工事計画書!H57</f>
        <v/>
      </c>
      <c r="AK18" s="52"/>
      <c r="AL18" s="51" t="s">
        <v>112</v>
      </c>
    </row>
    <row r="19" spans="1:38">
      <c r="AH19" s="50">
        <v>2</v>
      </c>
      <c r="AI19" s="50">
        <f>【1】工事計画書!H58</f>
        <v>0</v>
      </c>
      <c r="AK19" s="53" t="s">
        <v>132</v>
      </c>
      <c r="AL19" s="51" t="s">
        <v>113</v>
      </c>
    </row>
    <row r="20" spans="1:38">
      <c r="AH20" s="50">
        <v>3</v>
      </c>
      <c r="AI20" s="50">
        <f>【1】工事計画書!H59</f>
        <v>0</v>
      </c>
      <c r="AK20" s="53" t="s">
        <v>133</v>
      </c>
      <c r="AL20" s="51" t="s">
        <v>114</v>
      </c>
    </row>
    <row r="21" spans="1:38">
      <c r="AH21" s="50">
        <v>4</v>
      </c>
      <c r="AI21" s="50">
        <f>【1】工事計画書!H60</f>
        <v>0</v>
      </c>
      <c r="AK21" s="53" t="s">
        <v>134</v>
      </c>
      <c r="AL21" s="51" t="s">
        <v>115</v>
      </c>
    </row>
    <row r="22" spans="1:38">
      <c r="AH22" s="50">
        <v>5</v>
      </c>
      <c r="AI22" s="50">
        <f>【1】工事計画書!H61</f>
        <v>0</v>
      </c>
      <c r="AK22" s="53" t="s">
        <v>135</v>
      </c>
      <c r="AL22" s="51" t="s">
        <v>116</v>
      </c>
    </row>
    <row r="23" spans="1:38">
      <c r="AH23" s="50">
        <v>6</v>
      </c>
      <c r="AI23" s="50">
        <f>【1】工事計画書!H62</f>
        <v>0</v>
      </c>
      <c r="AK23" s="53" t="s">
        <v>136</v>
      </c>
      <c r="AL23" s="51" t="s">
        <v>117</v>
      </c>
    </row>
    <row r="24" spans="1:38">
      <c r="AH24" s="50">
        <v>7</v>
      </c>
      <c r="AI24" s="50">
        <f>【1】工事計画書!H63</f>
        <v>0</v>
      </c>
      <c r="AK24" s="53" t="s">
        <v>137</v>
      </c>
      <c r="AL24" s="51" t="s">
        <v>118</v>
      </c>
    </row>
    <row r="25" spans="1:38">
      <c r="AH25" s="50">
        <v>8</v>
      </c>
      <c r="AI25" s="50">
        <f>【1】工事計画書!H64</f>
        <v>0</v>
      </c>
      <c r="AK25" s="53" t="s">
        <v>138</v>
      </c>
      <c r="AL25" s="51" t="s">
        <v>119</v>
      </c>
    </row>
    <row r="26" spans="1:38">
      <c r="AH26" s="50">
        <v>9</v>
      </c>
      <c r="AI26" s="50">
        <f>【1】工事計画書!H65</f>
        <v>0</v>
      </c>
      <c r="AK26" s="53" t="s">
        <v>139</v>
      </c>
      <c r="AL26" s="51" t="s">
        <v>120</v>
      </c>
    </row>
    <row r="27" spans="1:38">
      <c r="AH27" s="50">
        <v>10</v>
      </c>
      <c r="AI27" s="50">
        <f>【1】工事計画書!H66</f>
        <v>0</v>
      </c>
      <c r="AK27" s="53" t="s">
        <v>94</v>
      </c>
      <c r="AL27" s="51" t="s">
        <v>121</v>
      </c>
    </row>
    <row r="28" spans="1:38">
      <c r="AK28" s="53" t="s">
        <v>102</v>
      </c>
      <c r="AL28" s="51" t="s">
        <v>122</v>
      </c>
    </row>
    <row r="29" spans="1:38">
      <c r="AK29" s="53" t="s">
        <v>95</v>
      </c>
      <c r="AL29" s="51" t="s">
        <v>123</v>
      </c>
    </row>
    <row r="30" spans="1:38">
      <c r="AK30" s="53" t="s">
        <v>103</v>
      </c>
      <c r="AL30" s="51" t="s">
        <v>124</v>
      </c>
    </row>
    <row r="31" spans="1:38">
      <c r="AK31" s="53" t="s">
        <v>104</v>
      </c>
      <c r="AL31" s="51" t="s">
        <v>125</v>
      </c>
    </row>
    <row r="32" spans="1:38">
      <c r="AK32" s="53" t="s">
        <v>105</v>
      </c>
      <c r="AL32" s="51" t="s">
        <v>126</v>
      </c>
    </row>
    <row r="33" spans="37:38">
      <c r="AK33" s="53" t="s">
        <v>106</v>
      </c>
      <c r="AL33" s="51" t="s">
        <v>127</v>
      </c>
    </row>
    <row r="34" spans="37:38">
      <c r="AK34" s="53" t="s">
        <v>96</v>
      </c>
      <c r="AL34" s="51" t="s">
        <v>128</v>
      </c>
    </row>
    <row r="35" spans="37:38">
      <c r="AK35" s="53" t="s">
        <v>107</v>
      </c>
      <c r="AL35" s="51" t="s">
        <v>129</v>
      </c>
    </row>
    <row r="36" spans="37:38">
      <c r="AK36" s="53" t="s">
        <v>108</v>
      </c>
      <c r="AL36" s="51" t="s">
        <v>130</v>
      </c>
    </row>
    <row r="37" spans="37:38">
      <c r="AK37" s="53" t="s">
        <v>109</v>
      </c>
      <c r="AL37" s="51" t="s">
        <v>131</v>
      </c>
    </row>
  </sheetData>
  <sheetProtection sheet="1" objects="1" scenarios="1"/>
  <mergeCells count="45">
    <mergeCell ref="Q3:Q4"/>
    <mergeCell ref="B2:U2"/>
    <mergeCell ref="V2:Y2"/>
    <mergeCell ref="D3:J6"/>
    <mergeCell ref="A1:AC1"/>
    <mergeCell ref="AC2:AC4"/>
    <mergeCell ref="V3:AA4"/>
    <mergeCell ref="Z2:AB2"/>
    <mergeCell ref="V5:V16"/>
    <mergeCell ref="Y16:Z16"/>
    <mergeCell ref="W5:AC12"/>
    <mergeCell ref="T5:T7"/>
    <mergeCell ref="B9:U9"/>
    <mergeCell ref="U3:U8"/>
    <mergeCell ref="I11:L12"/>
    <mergeCell ref="O11:O12"/>
    <mergeCell ref="L4:M5"/>
    <mergeCell ref="N4:N5"/>
    <mergeCell ref="A15:O16"/>
    <mergeCell ref="A2:A14"/>
    <mergeCell ref="B10:O10"/>
    <mergeCell ref="J13:O14"/>
    <mergeCell ref="M11:N12"/>
    <mergeCell ref="B14:F14"/>
    <mergeCell ref="C12:E13"/>
    <mergeCell ref="G11:G14"/>
    <mergeCell ref="I13:I14"/>
    <mergeCell ref="H11:H14"/>
    <mergeCell ref="B3:C8"/>
    <mergeCell ref="A17:AC17"/>
    <mergeCell ref="AD1:AG17"/>
    <mergeCell ref="F11:F13"/>
    <mergeCell ref="B11:B13"/>
    <mergeCell ref="C11:E11"/>
    <mergeCell ref="D7:R8"/>
    <mergeCell ref="R3:T4"/>
    <mergeCell ref="K6:S6"/>
    <mergeCell ref="O5:S5"/>
    <mergeCell ref="O4:P4"/>
    <mergeCell ref="K3:P3"/>
    <mergeCell ref="K4:K5"/>
    <mergeCell ref="P10:U16"/>
    <mergeCell ref="AA13:AC16"/>
    <mergeCell ref="W13:Z15"/>
    <mergeCell ref="W16:X16"/>
  </mergeCells>
  <phoneticPr fontId="1"/>
  <conditionalFormatting sqref="B2">
    <cfRule type="expression" dxfId="369" priority="125">
      <formula>$AI$23=14</formula>
    </cfRule>
    <cfRule type="expression" dxfId="368" priority="126">
      <formula>$AI$22=14</formula>
    </cfRule>
    <cfRule type="expression" dxfId="367" priority="121">
      <formula>$AI$27=14</formula>
    </cfRule>
    <cfRule type="expression" dxfId="366" priority="122">
      <formula>$AI$26=14</formula>
    </cfRule>
    <cfRule type="expression" dxfId="365" priority="123">
      <formula>$AI$25=14</formula>
    </cfRule>
    <cfRule type="expression" dxfId="364" priority="124">
      <formula>$AI$24=14</formula>
    </cfRule>
    <cfRule type="expression" dxfId="363" priority="130">
      <formula>$AI$18=14</formula>
    </cfRule>
    <cfRule type="expression" dxfId="362" priority="129">
      <formula>$AI$19=14</formula>
    </cfRule>
    <cfRule type="expression" dxfId="361" priority="128">
      <formula>$AI$20=14</formula>
    </cfRule>
    <cfRule type="expression" dxfId="360" priority="127">
      <formula>$AI$21=14</formula>
    </cfRule>
  </conditionalFormatting>
  <conditionalFormatting sqref="B3">
    <cfRule type="expression" dxfId="359" priority="57">
      <formula>$AI$21=17</formula>
    </cfRule>
    <cfRule type="expression" dxfId="358" priority="53">
      <formula>$AI$25=17</formula>
    </cfRule>
    <cfRule type="expression" dxfId="357" priority="55">
      <formula>$AI$23=17</formula>
    </cfRule>
    <cfRule type="expression" dxfId="356" priority="56">
      <formula>$AI$22=17</formula>
    </cfRule>
    <cfRule type="expression" dxfId="355" priority="58">
      <formula>$AI$20=17</formula>
    </cfRule>
    <cfRule type="expression" dxfId="354" priority="59">
      <formula>$AI$19=17</formula>
    </cfRule>
    <cfRule type="expression" dxfId="353" priority="60">
      <formula>$AI$18=17</formula>
    </cfRule>
    <cfRule type="expression" dxfId="352" priority="54">
      <formula>$AI$24=17</formula>
    </cfRule>
    <cfRule type="expression" dxfId="351" priority="51">
      <formula>$AI$27=17</formula>
    </cfRule>
    <cfRule type="expression" dxfId="350" priority="52">
      <formula>$AI$26=17</formula>
    </cfRule>
  </conditionalFormatting>
  <conditionalFormatting sqref="B9">
    <cfRule type="expression" dxfId="349" priority="73">
      <formula>$AI$25=16</formula>
    </cfRule>
    <cfRule type="expression" dxfId="348" priority="74">
      <formula>$AI$24=16</formula>
    </cfRule>
    <cfRule type="expression" dxfId="347" priority="75">
      <formula>$AI$23=16</formula>
    </cfRule>
    <cfRule type="expression" dxfId="346" priority="80">
      <formula>$AI$18=16</formula>
    </cfRule>
    <cfRule type="expression" dxfId="345" priority="78">
      <formula>$AI$20=16</formula>
    </cfRule>
    <cfRule type="expression" dxfId="344" priority="77">
      <formula>$AI$21=16</formula>
    </cfRule>
    <cfRule type="expression" dxfId="343" priority="76">
      <formula>$AI$22=16</formula>
    </cfRule>
    <cfRule type="expression" dxfId="342" priority="72">
      <formula>$AI$26=16</formula>
    </cfRule>
    <cfRule type="expression" dxfId="341" priority="71">
      <formula>$AI$27=16</formula>
    </cfRule>
    <cfRule type="expression" dxfId="340" priority="79">
      <formula>$AI$19=16</formula>
    </cfRule>
  </conditionalFormatting>
  <conditionalFormatting sqref="C12">
    <cfRule type="expression" dxfId="339" priority="274">
      <formula>$AI$24=7</formula>
    </cfRule>
    <cfRule type="expression" dxfId="338" priority="279">
      <formula>$AI$19=7</formula>
    </cfRule>
    <cfRule type="expression" dxfId="337" priority="278">
      <formula>$AI$20=7</formula>
    </cfRule>
    <cfRule type="expression" dxfId="336" priority="277">
      <formula>$AI$21=7</formula>
    </cfRule>
    <cfRule type="expression" dxfId="335" priority="275">
      <formula>$AI$23=7</formula>
    </cfRule>
    <cfRule type="expression" dxfId="334" priority="276">
      <formula>$AI$22=7</formula>
    </cfRule>
    <cfRule type="expression" dxfId="333" priority="271">
      <formula>$AI$27=7</formula>
    </cfRule>
    <cfRule type="expression" dxfId="332" priority="272">
      <formula>$AI$26=7</formula>
    </cfRule>
    <cfRule type="expression" dxfId="331" priority="273">
      <formula>$AI$25=7</formula>
    </cfRule>
    <cfRule type="expression" dxfId="330" priority="280">
      <formula>$AI$18=7</formula>
    </cfRule>
  </conditionalFormatting>
  <conditionalFormatting sqref="D3">
    <cfRule type="expression" dxfId="329" priority="141">
      <formula>$AI$27=13</formula>
    </cfRule>
    <cfRule type="expression" dxfId="328" priority="150">
      <formula>$AI$18=13</formula>
    </cfRule>
    <cfRule type="expression" dxfId="327" priority="149">
      <formula>$AI$19=13</formula>
    </cfRule>
    <cfRule type="expression" dxfId="326" priority="148">
      <formula>$AI$20=13</formula>
    </cfRule>
    <cfRule type="expression" dxfId="325" priority="147">
      <formula>$AI$21=13</formula>
    </cfRule>
    <cfRule type="expression" dxfId="324" priority="144">
      <formula>$AI$24=13</formula>
    </cfRule>
    <cfRule type="expression" dxfId="323" priority="143">
      <formula>$AI$25=13</formula>
    </cfRule>
    <cfRule type="expression" dxfId="322" priority="142">
      <formula>$AI$26=13</formula>
    </cfRule>
    <cfRule type="expression" dxfId="321" priority="146">
      <formula>$AI$22=13</formula>
    </cfRule>
    <cfRule type="expression" dxfId="320" priority="145">
      <formula>$AI$23=13</formula>
    </cfRule>
  </conditionalFormatting>
  <conditionalFormatting sqref="G11">
    <cfRule type="expression" dxfId="319" priority="295">
      <formula>$AI$23=6</formula>
    </cfRule>
    <cfRule type="expression" dxfId="318" priority="294">
      <formula>$AI$24=6</formula>
    </cfRule>
    <cfRule type="expression" dxfId="317" priority="293">
      <formula>$AI$25=6</formula>
    </cfRule>
    <cfRule type="expression" dxfId="316" priority="292">
      <formula>$AI$26=6</formula>
    </cfRule>
    <cfRule type="expression" dxfId="315" priority="291">
      <formula>$AI$27=6</formula>
    </cfRule>
    <cfRule type="expression" dxfId="314" priority="300">
      <formula>$AI$18=6</formula>
    </cfRule>
    <cfRule type="expression" dxfId="313" priority="299">
      <formula>$AI$19=6</formula>
    </cfRule>
    <cfRule type="expression" dxfId="312" priority="298">
      <formula>$AI$20=6</formula>
    </cfRule>
    <cfRule type="expression" dxfId="311" priority="297">
      <formula>$AI$21=6</formula>
    </cfRule>
    <cfRule type="expression" dxfId="310" priority="296">
      <formula>$AI$22=6</formula>
    </cfRule>
  </conditionalFormatting>
  <conditionalFormatting sqref="I11">
    <cfRule type="expression" dxfId="309" priority="218">
      <formula>$AI$20=10</formula>
    </cfRule>
    <cfRule type="expression" dxfId="308" priority="215">
      <formula>$AI$23=10</formula>
    </cfRule>
    <cfRule type="expression" dxfId="307" priority="214">
      <formula>$AI$24=10</formula>
    </cfRule>
    <cfRule type="expression" dxfId="306" priority="213">
      <formula>$AI$25=10</formula>
    </cfRule>
    <cfRule type="expression" dxfId="305" priority="212">
      <formula>$AI$26=10</formula>
    </cfRule>
    <cfRule type="expression" dxfId="304" priority="211">
      <formula>$AI$27=10</formula>
    </cfRule>
    <cfRule type="expression" dxfId="303" priority="217">
      <formula>$AI$21=10</formula>
    </cfRule>
    <cfRule type="expression" dxfId="302" priority="219">
      <formula>$AI$19=10</formula>
    </cfRule>
    <cfRule type="expression" dxfId="301" priority="220">
      <formula>$AI$18=10</formula>
    </cfRule>
    <cfRule type="expression" dxfId="300" priority="216">
      <formula>$AI$22=10</formula>
    </cfRule>
  </conditionalFormatting>
  <conditionalFormatting sqref="I13">
    <cfRule type="expression" dxfId="299" priority="197">
      <formula>$AI$21=11</formula>
    </cfRule>
    <cfRule type="expression" dxfId="298" priority="200">
      <formula>$AI$18=11</formula>
    </cfRule>
    <cfRule type="expression" dxfId="297" priority="199">
      <formula>$AI$19=11</formula>
    </cfRule>
    <cfRule type="expression" dxfId="296" priority="198">
      <formula>$AI$20=11</formula>
    </cfRule>
    <cfRule type="expression" dxfId="295" priority="196">
      <formula>$AI$22=11</formula>
    </cfRule>
    <cfRule type="expression" dxfId="294" priority="195">
      <formula>$AI$23=11</formula>
    </cfRule>
    <cfRule type="expression" dxfId="293" priority="191">
      <formula>$AI$27=11</formula>
    </cfRule>
    <cfRule type="expression" dxfId="292" priority="192">
      <formula>$AI$26=11</formula>
    </cfRule>
    <cfRule type="expression" dxfId="291" priority="193">
      <formula>$AI$25=11</formula>
    </cfRule>
    <cfRule type="expression" dxfId="290" priority="194">
      <formula>$AI$24=11</formula>
    </cfRule>
  </conditionalFormatting>
  <conditionalFormatting sqref="L4">
    <cfRule type="expression" dxfId="289" priority="371">
      <formula>$AI$27=2</formula>
    </cfRule>
    <cfRule type="expression" dxfId="288" priority="372">
      <formula>$AI$26=2</formula>
    </cfRule>
    <cfRule type="expression" dxfId="287" priority="373">
      <formula>$AI$25=2</formula>
    </cfRule>
    <cfRule type="expression" dxfId="286" priority="374">
      <formula>$AI$24=2</formula>
    </cfRule>
    <cfRule type="expression" dxfId="285" priority="375">
      <formula>$AI$23=2</formula>
    </cfRule>
    <cfRule type="expression" dxfId="284" priority="376">
      <formula>$AI$22=2</formula>
    </cfRule>
    <cfRule type="expression" dxfId="283" priority="377">
      <formula>$AI$21=2</formula>
    </cfRule>
    <cfRule type="expression" dxfId="282" priority="379">
      <formula>$AI$19=2</formula>
    </cfRule>
    <cfRule type="expression" dxfId="281" priority="380">
      <formula>$AI$18=2</formula>
    </cfRule>
    <cfRule type="expression" dxfId="280" priority="378">
      <formula>$AI$20=2</formula>
    </cfRule>
  </conditionalFormatting>
  <conditionalFormatting sqref="N4">
    <cfRule type="expression" dxfId="279" priority="359">
      <formula>$AI$19=3</formula>
    </cfRule>
    <cfRule type="expression" dxfId="278" priority="354">
      <formula>$AI$24=3</formula>
    </cfRule>
    <cfRule type="expression" dxfId="277" priority="360">
      <formula>$AI$18=3</formula>
    </cfRule>
    <cfRule type="expression" dxfId="276" priority="358">
      <formula>$AI$20=3</formula>
    </cfRule>
    <cfRule type="expression" dxfId="275" priority="357">
      <formula>$AI$21=3</formula>
    </cfRule>
    <cfRule type="expression" dxfId="274" priority="356">
      <formula>$AI$22=3</formula>
    </cfRule>
    <cfRule type="expression" dxfId="273" priority="355">
      <formula>$AI$23=3</formula>
    </cfRule>
    <cfRule type="expression" dxfId="272" priority="353">
      <formula>$AI$25=3</formula>
    </cfRule>
    <cfRule type="expression" dxfId="271" priority="352">
      <formula>$AI$26=3</formula>
    </cfRule>
    <cfRule type="expression" dxfId="270" priority="351">
      <formula>$AI$27=3</formula>
    </cfRule>
  </conditionalFormatting>
  <conditionalFormatting sqref="O11">
    <cfRule type="expression" dxfId="269" priority="255">
      <formula>$AI$23=8</formula>
    </cfRule>
    <cfRule type="expression" dxfId="268" priority="258">
      <formula>$AI$20=8</formula>
    </cfRule>
    <cfRule type="expression" dxfId="267" priority="257">
      <formula>$AI$21=8</formula>
    </cfRule>
    <cfRule type="expression" dxfId="266" priority="259">
      <formula>$AI$19=8</formula>
    </cfRule>
    <cfRule type="expression" dxfId="265" priority="260">
      <formula>$AI$18=8</formula>
    </cfRule>
    <cfRule type="expression" dxfId="264" priority="256">
      <formula>$AI$22=8</formula>
    </cfRule>
    <cfRule type="expression" dxfId="263" priority="252">
      <formula>$AI$26=8</formula>
    </cfRule>
    <cfRule type="expression" dxfId="262" priority="251">
      <formula>$AI$27=8</formula>
    </cfRule>
    <cfRule type="expression" dxfId="261" priority="253">
      <formula>$AI$25=8</formula>
    </cfRule>
    <cfRule type="expression" dxfId="260" priority="254">
      <formula>$AI$24=8</formula>
    </cfRule>
  </conditionalFormatting>
  <conditionalFormatting sqref="Q3">
    <cfRule type="expression" dxfId="259" priority="36">
      <formula>$AI$22=18</formula>
    </cfRule>
    <cfRule type="expression" dxfId="258" priority="33">
      <formula>$AI$25=18</formula>
    </cfRule>
    <cfRule type="expression" dxfId="257" priority="32">
      <formula>$AI$26=18</formula>
    </cfRule>
    <cfRule type="expression" dxfId="256" priority="31">
      <formula>$AI$27=18</formula>
    </cfRule>
    <cfRule type="expression" dxfId="255" priority="34">
      <formula>$AI$24=18</formula>
    </cfRule>
    <cfRule type="expression" dxfId="254" priority="40">
      <formula>$AI$18=18</formula>
    </cfRule>
    <cfRule type="expression" dxfId="253" priority="39">
      <formula>$AI$19=18</formula>
    </cfRule>
    <cfRule type="expression" dxfId="252" priority="38">
      <formula>$AI$20=18</formula>
    </cfRule>
    <cfRule type="expression" dxfId="251" priority="37">
      <formula>$AI$21=18</formula>
    </cfRule>
    <cfRule type="expression" dxfId="250" priority="35">
      <formula>$AI$23=18</formula>
    </cfRule>
  </conditionalFormatting>
  <conditionalFormatting sqref="S8">
    <cfRule type="expression" dxfId="249" priority="234">
      <formula>$AI$24=9</formula>
    </cfRule>
    <cfRule type="expression" dxfId="248" priority="240">
      <formula>$AI$18=9</formula>
    </cfRule>
    <cfRule type="expression" dxfId="247" priority="239">
      <formula>$AI$19=9</formula>
    </cfRule>
    <cfRule type="expression" dxfId="246" priority="238">
      <formula>$AI$20=9</formula>
    </cfRule>
    <cfRule type="expression" dxfId="245" priority="237">
      <formula>$AI$21=9</formula>
    </cfRule>
    <cfRule type="expression" dxfId="244" priority="236">
      <formula>$AI$22=9</formula>
    </cfRule>
    <cfRule type="expression" dxfId="243" priority="235">
      <formula>$AI$23=9</formula>
    </cfRule>
    <cfRule type="expression" dxfId="242" priority="233">
      <formula>$AI$25=9</formula>
    </cfRule>
    <cfRule type="expression" dxfId="241" priority="232">
      <formula>$AI$26=9</formula>
    </cfRule>
    <cfRule type="expression" dxfId="240" priority="231">
      <formula>$AI$27=9</formula>
    </cfRule>
  </conditionalFormatting>
  <conditionalFormatting sqref="T5 W5">
    <cfRule type="expression" dxfId="239" priority="176">
      <formula>$AI$22=12</formula>
    </cfRule>
    <cfRule type="expression" dxfId="238" priority="180">
      <formula>$AI$18=12</formula>
    </cfRule>
    <cfRule type="expression" dxfId="237" priority="179">
      <formula>$AI$19=12</formula>
    </cfRule>
    <cfRule type="expression" dxfId="236" priority="178">
      <formula>$AI$20=12</formula>
    </cfRule>
    <cfRule type="expression" dxfId="235" priority="175">
      <formula>$AI$23=12</formula>
    </cfRule>
    <cfRule type="expression" dxfId="234" priority="177">
      <formula>$AI$21=12</formula>
    </cfRule>
    <cfRule type="expression" dxfId="233" priority="174">
      <formula>$AI$24=12</formula>
    </cfRule>
    <cfRule type="expression" dxfId="232" priority="173">
      <formula>$AI$25=12</formula>
    </cfRule>
    <cfRule type="expression" dxfId="231" priority="172">
      <formula>$AI$26=12</formula>
    </cfRule>
    <cfRule type="expression" dxfId="230" priority="171">
      <formula>$AI$27=12</formula>
    </cfRule>
  </conditionalFormatting>
  <conditionalFormatting sqref="U3">
    <cfRule type="expression" dxfId="229" priority="102">
      <formula>$AI$26=15</formula>
    </cfRule>
    <cfRule type="expression" dxfId="228" priority="101">
      <formula>$AI$27=15</formula>
    </cfRule>
    <cfRule type="expression" dxfId="227" priority="106">
      <formula>$AI$22=15</formula>
    </cfRule>
    <cfRule type="expression" dxfId="226" priority="103">
      <formula>$AI$25=15</formula>
    </cfRule>
    <cfRule type="expression" dxfId="225" priority="105">
      <formula>$AI$23=15</formula>
    </cfRule>
    <cfRule type="expression" dxfId="224" priority="104">
      <formula>$AI$24=15</formula>
    </cfRule>
    <cfRule type="expression" dxfId="223" priority="107">
      <formula>$AI$21=15</formula>
    </cfRule>
    <cfRule type="expression" dxfId="222" priority="108">
      <formula>$AI$20=15</formula>
    </cfRule>
    <cfRule type="expression" dxfId="221" priority="109">
      <formula>$AI$19=15</formula>
    </cfRule>
    <cfRule type="expression" dxfId="220" priority="110">
      <formula>$AI$18=15</formula>
    </cfRule>
  </conditionalFormatting>
  <conditionalFormatting sqref="V2">
    <cfRule type="expression" dxfId="219" priority="316">
      <formula>$AI$22=5</formula>
    </cfRule>
    <cfRule type="expression" dxfId="218" priority="313">
      <formula>$AI$25=5</formula>
    </cfRule>
    <cfRule type="expression" dxfId="217" priority="319">
      <formula>$AI$19=5</formula>
    </cfRule>
    <cfRule type="expression" dxfId="216" priority="318">
      <formula>$AI$20=5</formula>
    </cfRule>
    <cfRule type="expression" dxfId="215" priority="317">
      <formula>$AI$21=5</formula>
    </cfRule>
    <cfRule type="expression" dxfId="214" priority="315">
      <formula>$AI$23=5</formula>
    </cfRule>
    <cfRule type="expression" dxfId="213" priority="314">
      <formula>$AI$24=5</formula>
    </cfRule>
    <cfRule type="expression" dxfId="212" priority="320">
      <formula>$AI$18=5</formula>
    </cfRule>
    <cfRule type="expression" dxfId="211" priority="311">
      <formula>$AI$27=5</formula>
    </cfRule>
    <cfRule type="expression" dxfId="210" priority="312">
      <formula>$AI$26=5</formula>
    </cfRule>
  </conditionalFormatting>
  <conditionalFormatting sqref="Y16">
    <cfRule type="expression" dxfId="209" priority="395">
      <formula>$AI$23=1</formula>
    </cfRule>
    <cfRule type="expression" dxfId="208" priority="394">
      <formula>$AI$24=1</formula>
    </cfRule>
    <cfRule type="expression" dxfId="207" priority="393">
      <formula>$AI$25=1</formula>
    </cfRule>
    <cfRule type="expression" dxfId="206" priority="391">
      <formula>$AI$27=1</formula>
    </cfRule>
    <cfRule type="expression" dxfId="205" priority="392">
      <formula>$AI$26=1</formula>
    </cfRule>
    <cfRule type="expression" dxfId="204" priority="399">
      <formula>$AI$19=1</formula>
    </cfRule>
    <cfRule type="expression" dxfId="203" priority="400">
      <formula>$AI$18=1</formula>
    </cfRule>
    <cfRule type="expression" dxfId="202" priority="396">
      <formula>$AI$22=1</formula>
    </cfRule>
    <cfRule type="expression" dxfId="201" priority="397">
      <formula>$AI$21=1</formula>
    </cfRule>
    <cfRule type="expression" dxfId="200" priority="398">
      <formula>$AI$20=1</formula>
    </cfRule>
  </conditionalFormatting>
  <conditionalFormatting sqref="AB3">
    <cfRule type="expression" dxfId="199" priority="335">
      <formula>$AI$23=4</formula>
    </cfRule>
    <cfRule type="expression" dxfId="198" priority="340">
      <formula>$AI$18=4</formula>
    </cfRule>
    <cfRule type="expression" dxfId="197" priority="339">
      <formula>$AI$19=4</formula>
    </cfRule>
    <cfRule type="expression" dxfId="196" priority="338">
      <formula>$AI$20=4</formula>
    </cfRule>
    <cfRule type="expression" dxfId="195" priority="337">
      <formula>$AI$21=4</formula>
    </cfRule>
    <cfRule type="expression" dxfId="194" priority="336">
      <formula>$AI$22=4</formula>
    </cfRule>
    <cfRule type="expression" dxfId="193" priority="334">
      <formula>$AI$24=4</formula>
    </cfRule>
    <cfRule type="expression" dxfId="192" priority="333">
      <formula>$AI$25=4</formula>
    </cfRule>
    <cfRule type="expression" dxfId="191" priority="331">
      <formula>$AI$27=4</formula>
    </cfRule>
    <cfRule type="expression" dxfId="190" priority="332">
      <formula>$AI$26=4</formula>
    </cfRule>
  </conditionalFormatting>
  <conditionalFormatting sqref="AK19:AL19">
    <cfRule type="expression" dxfId="189" priority="384">
      <formula>$AI$24=1</formula>
    </cfRule>
    <cfRule type="expression" dxfId="188" priority="390">
      <formula>$AI$18=1</formula>
    </cfRule>
    <cfRule type="expression" dxfId="187" priority="389">
      <formula>$AI$19=1</formula>
    </cfRule>
    <cfRule type="expression" dxfId="186" priority="387">
      <formula>$AI$21=1</formula>
    </cfRule>
    <cfRule type="expression" dxfId="185" priority="386">
      <formula>$AI$22=1</formula>
    </cfRule>
    <cfRule type="expression" dxfId="184" priority="385">
      <formula>$AI$23=1</formula>
    </cfRule>
    <cfRule type="expression" dxfId="183" priority="383">
      <formula>$AI$25=1</formula>
    </cfRule>
    <cfRule type="expression" dxfId="182" priority="382">
      <formula>$AI$26=1</formula>
    </cfRule>
    <cfRule type="expression" dxfId="181" priority="381">
      <formula>$AI$27=1</formula>
    </cfRule>
    <cfRule type="expression" dxfId="180" priority="388">
      <formula>$AI$20=1</formula>
    </cfRule>
  </conditionalFormatting>
  <conditionalFormatting sqref="AK20:AL20">
    <cfRule type="expression" dxfId="179" priority="365">
      <formula>$AI$23=2</formula>
    </cfRule>
    <cfRule type="expression" dxfId="178" priority="366">
      <formula>$AI$22=2</formula>
    </cfRule>
    <cfRule type="expression" dxfId="177" priority="367">
      <formula>$AI$21=2</formula>
    </cfRule>
    <cfRule type="expression" dxfId="176" priority="368">
      <formula>$AI$20=2</formula>
    </cfRule>
    <cfRule type="expression" dxfId="175" priority="369">
      <formula>$AI$19=2</formula>
    </cfRule>
    <cfRule type="expression" dxfId="174" priority="370">
      <formula>$AI$18=2</formula>
    </cfRule>
    <cfRule type="expression" dxfId="173" priority="361">
      <formula>$AI$27=2</formula>
    </cfRule>
    <cfRule type="expression" dxfId="172" priority="362">
      <formula>$AI$26=2</formula>
    </cfRule>
    <cfRule type="expression" dxfId="171" priority="363">
      <formula>$AI$25=2</formula>
    </cfRule>
    <cfRule type="expression" dxfId="170" priority="364">
      <formula>$AI$24=2</formula>
    </cfRule>
  </conditionalFormatting>
  <conditionalFormatting sqref="AK21:AL21">
    <cfRule type="expression" dxfId="169" priority="347">
      <formula>$AI$21=3</formula>
    </cfRule>
    <cfRule type="expression" dxfId="168" priority="348">
      <formula>$AI$20=3</formula>
    </cfRule>
    <cfRule type="expression" dxfId="167" priority="349">
      <formula>$AI$19=3</formula>
    </cfRule>
    <cfRule type="expression" dxfId="166" priority="350">
      <formula>$AI$18=3</formula>
    </cfRule>
    <cfRule type="expression" dxfId="165" priority="342">
      <formula>$AI$26=3</formula>
    </cfRule>
    <cfRule type="expression" dxfId="164" priority="343">
      <formula>$AI$25=3</formula>
    </cfRule>
    <cfRule type="expression" dxfId="163" priority="341">
      <formula>$AI$27=3</formula>
    </cfRule>
    <cfRule type="expression" dxfId="162" priority="346">
      <formula>$AI$22=3</formula>
    </cfRule>
    <cfRule type="expression" dxfId="161" priority="345">
      <formula>$AI$23=3</formula>
    </cfRule>
    <cfRule type="expression" dxfId="160" priority="344">
      <formula>$AI$24=3</formula>
    </cfRule>
  </conditionalFormatting>
  <conditionalFormatting sqref="AK22:AL22">
    <cfRule type="expression" dxfId="159" priority="321">
      <formula>$AI$27=4</formula>
    </cfRule>
    <cfRule type="expression" dxfId="158" priority="330">
      <formula>$AI$18=4</formula>
    </cfRule>
    <cfRule type="expression" dxfId="157" priority="322">
      <formula>$AI$26=4</formula>
    </cfRule>
    <cfRule type="expression" dxfId="156" priority="323">
      <formula>$AI$25=4</formula>
    </cfRule>
    <cfRule type="expression" dxfId="155" priority="324">
      <formula>$AI$24=4</formula>
    </cfRule>
    <cfRule type="expression" dxfId="154" priority="326">
      <formula>$AI$22=4</formula>
    </cfRule>
    <cfRule type="expression" dxfId="153" priority="327">
      <formula>$AI$21=4</formula>
    </cfRule>
    <cfRule type="expression" dxfId="152" priority="328">
      <formula>$AI$20=4</formula>
    </cfRule>
    <cfRule type="expression" dxfId="151" priority="329">
      <formula>$AI$19=4</formula>
    </cfRule>
    <cfRule type="expression" dxfId="150" priority="325">
      <formula>$AI$23=4</formula>
    </cfRule>
  </conditionalFormatting>
  <conditionalFormatting sqref="AK23:AL23">
    <cfRule type="expression" dxfId="149" priority="304">
      <formula>$AI$24=5</formula>
    </cfRule>
    <cfRule type="expression" dxfId="148" priority="309">
      <formula>$AI$19=5</formula>
    </cfRule>
    <cfRule type="expression" dxfId="147" priority="310">
      <formula>$AI$18=5</formula>
    </cfRule>
    <cfRule type="expression" dxfId="146" priority="303">
      <formula>$AI$25=5</formula>
    </cfRule>
    <cfRule type="expression" dxfId="145" priority="301">
      <formula>$AI$27=5</formula>
    </cfRule>
    <cfRule type="expression" dxfId="144" priority="307">
      <formula>$AI$21=5</formula>
    </cfRule>
    <cfRule type="expression" dxfId="143" priority="305">
      <formula>$AI$23=5</formula>
    </cfRule>
    <cfRule type="expression" dxfId="142" priority="302">
      <formula>$AI$26=5</formula>
    </cfRule>
    <cfRule type="expression" dxfId="141" priority="306">
      <formula>$AI$22=5</formula>
    </cfRule>
    <cfRule type="expression" dxfId="140" priority="308">
      <formula>$AI$20=5</formula>
    </cfRule>
  </conditionalFormatting>
  <conditionalFormatting sqref="AK24:AL24">
    <cfRule type="expression" dxfId="139" priority="285">
      <formula>$AI$23=6</formula>
    </cfRule>
    <cfRule type="expression" dxfId="138" priority="286">
      <formula>$AI$22=6</formula>
    </cfRule>
    <cfRule type="expression" dxfId="137" priority="287">
      <formula>$AI$21=6</formula>
    </cfRule>
    <cfRule type="expression" dxfId="136" priority="289">
      <formula>$AI$19=6</formula>
    </cfRule>
    <cfRule type="expression" dxfId="135" priority="290">
      <formula>$AI$18=6</formula>
    </cfRule>
    <cfRule type="expression" dxfId="134" priority="281">
      <formula>$AI$27=6</formula>
    </cfRule>
    <cfRule type="expression" dxfId="133" priority="282">
      <formula>$AI$26=6</formula>
    </cfRule>
    <cfRule type="expression" dxfId="132" priority="283">
      <formula>$AI$25=6</formula>
    </cfRule>
    <cfRule type="expression" dxfId="131" priority="288">
      <formula>$AI$20=6</formula>
    </cfRule>
    <cfRule type="expression" dxfId="130" priority="284">
      <formula>$AI$24=6</formula>
    </cfRule>
  </conditionalFormatting>
  <conditionalFormatting sqref="AK25:AL25">
    <cfRule type="expression" dxfId="129" priority="266">
      <formula>$AI$22=7</formula>
    </cfRule>
    <cfRule type="expression" dxfId="128" priority="267">
      <formula>$AI$21=7</formula>
    </cfRule>
    <cfRule type="expression" dxfId="127" priority="268">
      <formula>$AI$20=7</formula>
    </cfRule>
    <cfRule type="expression" dxfId="126" priority="269">
      <formula>$AI$19=7</formula>
    </cfRule>
    <cfRule type="expression" dxfId="125" priority="270">
      <formula>$AI$18=7</formula>
    </cfRule>
    <cfRule type="expression" dxfId="124" priority="262">
      <formula>$AI$26=7</formula>
    </cfRule>
    <cfRule type="expression" dxfId="123" priority="261">
      <formula>$AI$27=7</formula>
    </cfRule>
    <cfRule type="expression" dxfId="122" priority="263">
      <formula>$AI$25=7</formula>
    </cfRule>
    <cfRule type="expression" dxfId="121" priority="264">
      <formula>$AI$24=7</formula>
    </cfRule>
    <cfRule type="expression" dxfId="120" priority="265">
      <formula>$AI$23=7</formula>
    </cfRule>
  </conditionalFormatting>
  <conditionalFormatting sqref="AK26:AL26">
    <cfRule type="expression" dxfId="119" priority="244">
      <formula>$AI$24=8</formula>
    </cfRule>
    <cfRule type="expression" dxfId="118" priority="245">
      <formula>$AI$23=8</formula>
    </cfRule>
    <cfRule type="expression" dxfId="117" priority="250">
      <formula>$AI$18=8</formula>
    </cfRule>
    <cfRule type="expression" dxfId="116" priority="246">
      <formula>$AI$22=8</formula>
    </cfRule>
    <cfRule type="expression" dxfId="115" priority="247">
      <formula>$AI$21=8</formula>
    </cfRule>
    <cfRule type="expression" dxfId="114" priority="249">
      <formula>$AI$19=8</formula>
    </cfRule>
    <cfRule type="expression" dxfId="113" priority="248">
      <formula>$AI$20=8</formula>
    </cfRule>
    <cfRule type="expression" dxfId="112" priority="242">
      <formula>$AI$26=8</formula>
    </cfRule>
    <cfRule type="expression" dxfId="111" priority="241">
      <formula>$AI$27=8</formula>
    </cfRule>
    <cfRule type="expression" dxfId="110" priority="243">
      <formula>$AI$25=8</formula>
    </cfRule>
  </conditionalFormatting>
  <conditionalFormatting sqref="AK27:AL27">
    <cfRule type="expression" dxfId="109" priority="230">
      <formula>$AI$18=9</formula>
    </cfRule>
    <cfRule type="expression" dxfId="108" priority="225">
      <formula>$AI$23=9</formula>
    </cfRule>
    <cfRule type="expression" dxfId="107" priority="229">
      <formula>$AI$19=9</formula>
    </cfRule>
    <cfRule type="expression" dxfId="106" priority="228">
      <formula>$AI$20=9</formula>
    </cfRule>
    <cfRule type="expression" dxfId="105" priority="227">
      <formula>$AI$21=9</formula>
    </cfRule>
    <cfRule type="expression" dxfId="104" priority="226">
      <formula>$AI$22=9</formula>
    </cfRule>
    <cfRule type="expression" dxfId="103" priority="221">
      <formula>$AI$27=9</formula>
    </cfRule>
    <cfRule type="expression" dxfId="102" priority="222">
      <formula>$AI$26=9</formula>
    </cfRule>
    <cfRule type="expression" dxfId="101" priority="223">
      <formula>$AI$25=9</formula>
    </cfRule>
    <cfRule type="expression" dxfId="100" priority="224">
      <formula>$AI$24=9</formula>
    </cfRule>
  </conditionalFormatting>
  <conditionalFormatting sqref="AK28:AL28">
    <cfRule type="expression" dxfId="99" priority="202">
      <formula>$AI$26=10</formula>
    </cfRule>
    <cfRule type="expression" dxfId="98" priority="201">
      <formula>$AI$27=10</formula>
    </cfRule>
    <cfRule type="expression" dxfId="97" priority="207">
      <formula>$AI$21=10</formula>
    </cfRule>
    <cfRule type="expression" dxfId="96" priority="204">
      <formula>$AI$24=10</formula>
    </cfRule>
    <cfRule type="expression" dxfId="95" priority="210">
      <formula>$AI$18=10</formula>
    </cfRule>
    <cfRule type="expression" dxfId="94" priority="209">
      <formula>$AI$19=10</formula>
    </cfRule>
    <cfRule type="expression" dxfId="93" priority="208">
      <formula>$AI$20=10</formula>
    </cfRule>
    <cfRule type="expression" dxfId="92" priority="206">
      <formula>$AI$22=10</formula>
    </cfRule>
    <cfRule type="expression" dxfId="91" priority="205">
      <formula>$AI$23=10</formula>
    </cfRule>
    <cfRule type="expression" dxfId="90" priority="203">
      <formula>$AI$25=10</formula>
    </cfRule>
  </conditionalFormatting>
  <conditionalFormatting sqref="AK29:AL29">
    <cfRule type="expression" dxfId="89" priority="190">
      <formula>$AI$18=11</formula>
    </cfRule>
    <cfRule type="expression" dxfId="88" priority="189">
      <formula>$AI$19=11</formula>
    </cfRule>
    <cfRule type="expression" dxfId="87" priority="188">
      <formula>$AI$20=11</formula>
    </cfRule>
    <cfRule type="expression" dxfId="86" priority="187">
      <formula>$AI$21=11</formula>
    </cfRule>
    <cfRule type="expression" dxfId="85" priority="185">
      <formula>$AI$23=11</formula>
    </cfRule>
    <cfRule type="expression" dxfId="84" priority="182">
      <formula>$AI$26=11</formula>
    </cfRule>
    <cfRule type="expression" dxfId="83" priority="183">
      <formula>$AI$25=11</formula>
    </cfRule>
    <cfRule type="expression" dxfId="82" priority="184">
      <formula>$AI$24=11</formula>
    </cfRule>
    <cfRule type="expression" dxfId="81" priority="186">
      <formula>$AI$22=11</formula>
    </cfRule>
    <cfRule type="expression" dxfId="80" priority="181">
      <formula>$AI$27=11</formula>
    </cfRule>
  </conditionalFormatting>
  <conditionalFormatting sqref="AK30:AL30">
    <cfRule type="expression" dxfId="79" priority="168">
      <formula>$AI$20=12</formula>
    </cfRule>
    <cfRule type="expression" dxfId="78" priority="164">
      <formula>$AI$24=12</formula>
    </cfRule>
    <cfRule type="expression" dxfId="77" priority="169">
      <formula>$AI$19=12</formula>
    </cfRule>
    <cfRule type="expression" dxfId="76" priority="166">
      <formula>$AI$22=12</formula>
    </cfRule>
    <cfRule type="expression" dxfId="75" priority="170">
      <formula>$AI$18=12</formula>
    </cfRule>
    <cfRule type="expression" dxfId="74" priority="167">
      <formula>$AI$21=12</formula>
    </cfRule>
    <cfRule type="expression" dxfId="73" priority="165">
      <formula>$AI$23=12</formula>
    </cfRule>
    <cfRule type="expression" dxfId="72" priority="163">
      <formula>$AI$25=12</formula>
    </cfRule>
    <cfRule type="expression" dxfId="71" priority="162">
      <formula>$AI$26=12</formula>
    </cfRule>
    <cfRule type="expression" dxfId="70" priority="161">
      <formula>$AI$27=12</formula>
    </cfRule>
  </conditionalFormatting>
  <conditionalFormatting sqref="AK31:AL31">
    <cfRule type="expression" dxfId="69" priority="131">
      <formula>$AI$27=13</formula>
    </cfRule>
    <cfRule type="expression" dxfId="68" priority="135">
      <formula>$AI$23=13</formula>
    </cfRule>
    <cfRule type="expression" dxfId="67" priority="132">
      <formula>$AI$26=13</formula>
    </cfRule>
    <cfRule type="expression" dxfId="66" priority="133">
      <formula>$AI$25=13</formula>
    </cfRule>
    <cfRule type="expression" dxfId="65" priority="134">
      <formula>$AI$24=13</formula>
    </cfRule>
    <cfRule type="expression" dxfId="64" priority="140">
      <formula>$AI$18=13</formula>
    </cfRule>
    <cfRule type="expression" dxfId="63" priority="139">
      <formula>$AI$19=13</formula>
    </cfRule>
    <cfRule type="expression" dxfId="62" priority="138">
      <formula>$AI$20=13</formula>
    </cfRule>
    <cfRule type="expression" dxfId="61" priority="137">
      <formula>$AI$21=13</formula>
    </cfRule>
    <cfRule type="expression" dxfId="60" priority="136">
      <formula>$AI$22=13</formula>
    </cfRule>
  </conditionalFormatting>
  <conditionalFormatting sqref="AK32:AL32">
    <cfRule type="expression" dxfId="59" priority="113">
      <formula>$AI$25=14</formula>
    </cfRule>
    <cfRule type="expression" dxfId="58" priority="111">
      <formula>$AI$27=14</formula>
    </cfRule>
    <cfRule type="expression" dxfId="57" priority="112">
      <formula>$AI$26=14</formula>
    </cfRule>
    <cfRule type="expression" dxfId="56" priority="114">
      <formula>$AI$24=14</formula>
    </cfRule>
    <cfRule type="expression" dxfId="55" priority="115">
      <formula>$AI$23=14</formula>
    </cfRule>
    <cfRule type="expression" dxfId="54" priority="116">
      <formula>$AI$22=14</formula>
    </cfRule>
    <cfRule type="expression" dxfId="53" priority="118">
      <formula>$AI$20=14</formula>
    </cfRule>
    <cfRule type="expression" dxfId="52" priority="117">
      <formula>$AI$21=14</formula>
    </cfRule>
    <cfRule type="expression" dxfId="51" priority="119">
      <formula>$AI$19=14</formula>
    </cfRule>
    <cfRule type="expression" dxfId="50" priority="120">
      <formula>$AI$18=14</formula>
    </cfRule>
  </conditionalFormatting>
  <conditionalFormatting sqref="AK33:AL33">
    <cfRule type="expression" dxfId="49" priority="100">
      <formula>$AI$18=15</formula>
    </cfRule>
    <cfRule type="expression" dxfId="48" priority="99">
      <formula>$AI$19=15</formula>
    </cfRule>
    <cfRule type="expression" dxfId="47" priority="98">
      <formula>$AI$20=15</formula>
    </cfRule>
    <cfRule type="expression" dxfId="46" priority="97">
      <formula>$AI$21=15</formula>
    </cfRule>
    <cfRule type="expression" dxfId="45" priority="96">
      <formula>$AI$22=15</formula>
    </cfRule>
    <cfRule type="expression" dxfId="44" priority="95">
      <formula>$AI$23=15</formula>
    </cfRule>
    <cfRule type="expression" dxfId="43" priority="94">
      <formula>$AI$24=15</formula>
    </cfRule>
    <cfRule type="expression" dxfId="42" priority="93">
      <formula>$AI$25=15</formula>
    </cfRule>
    <cfRule type="expression" dxfId="41" priority="92">
      <formula>$AI$26=15</formula>
    </cfRule>
    <cfRule type="expression" dxfId="40" priority="91">
      <formula>$AI$27=15</formula>
    </cfRule>
  </conditionalFormatting>
  <conditionalFormatting sqref="AK34:AL34">
    <cfRule type="expression" dxfId="39" priority="62">
      <formula>$AI$26=16</formula>
    </cfRule>
    <cfRule type="expression" dxfId="38" priority="63">
      <formula>$AI$25=16</formula>
    </cfRule>
    <cfRule type="expression" dxfId="37" priority="64">
      <formula>$AI$24=16</formula>
    </cfRule>
    <cfRule type="expression" dxfId="36" priority="65">
      <formula>$AI$23=16</formula>
    </cfRule>
    <cfRule type="expression" dxfId="35" priority="66">
      <formula>$AI$22=16</formula>
    </cfRule>
    <cfRule type="expression" dxfId="34" priority="67">
      <formula>$AI$21=16</formula>
    </cfRule>
    <cfRule type="expression" dxfId="33" priority="68">
      <formula>$AI$20=16</formula>
    </cfRule>
    <cfRule type="expression" dxfId="32" priority="69">
      <formula>$AI$19=16</formula>
    </cfRule>
    <cfRule type="expression" dxfId="31" priority="70">
      <formula>$AI$18=16</formula>
    </cfRule>
    <cfRule type="expression" dxfId="30" priority="61">
      <formula>$AI$27=16</formula>
    </cfRule>
  </conditionalFormatting>
  <conditionalFormatting sqref="AK35:AL35">
    <cfRule type="expression" dxfId="29" priority="42">
      <formula>$AI$26=17</formula>
    </cfRule>
    <cfRule type="expression" dxfId="28" priority="43">
      <formula>$AI$25=17</formula>
    </cfRule>
    <cfRule type="expression" dxfId="27" priority="44">
      <formula>$AI$24=17</formula>
    </cfRule>
    <cfRule type="expression" dxfId="26" priority="45">
      <formula>$AI$23=17</formula>
    </cfRule>
    <cfRule type="expression" dxfId="25" priority="46">
      <formula>$AI$22=17</formula>
    </cfRule>
    <cfRule type="expression" dxfId="24" priority="47">
      <formula>$AI$21=17</formula>
    </cfRule>
    <cfRule type="expression" dxfId="23" priority="48">
      <formula>$AI$20=17</formula>
    </cfRule>
    <cfRule type="expression" dxfId="22" priority="49">
      <formula>$AI$19=17</formula>
    </cfRule>
    <cfRule type="expression" dxfId="21" priority="50">
      <formula>$AI$18=17</formula>
    </cfRule>
    <cfRule type="expression" dxfId="20" priority="41">
      <formula>$AI$27=17</formula>
    </cfRule>
  </conditionalFormatting>
  <conditionalFormatting sqref="AK36:AL36">
    <cfRule type="expression" dxfId="19" priority="30">
      <formula>$AI$18=18</formula>
    </cfRule>
    <cfRule type="expression" dxfId="18" priority="21">
      <formula>$AI$27=18</formula>
    </cfRule>
    <cfRule type="expression" dxfId="17" priority="22">
      <formula>$AI$26=18</formula>
    </cfRule>
    <cfRule type="expression" dxfId="16" priority="23">
      <formula>$AI$25=18</formula>
    </cfRule>
    <cfRule type="expression" dxfId="15" priority="24">
      <formula>$AI$24=18</formula>
    </cfRule>
    <cfRule type="expression" dxfId="14" priority="25">
      <formula>$AI$23=18</formula>
    </cfRule>
    <cfRule type="expression" dxfId="13" priority="26">
      <formula>$AI$22=18</formula>
    </cfRule>
    <cfRule type="expression" dxfId="12" priority="27">
      <formula>$AI$21=18</formula>
    </cfRule>
    <cfRule type="expression" dxfId="11" priority="28">
      <formula>$AI$20=18</formula>
    </cfRule>
    <cfRule type="expression" dxfId="10" priority="29">
      <formula>$AI$19=18</formula>
    </cfRule>
  </conditionalFormatting>
  <conditionalFormatting sqref="AK37:AL37">
    <cfRule type="expression" dxfId="9" priority="1">
      <formula>$AI$27=19</formula>
    </cfRule>
    <cfRule type="expression" dxfId="8" priority="3">
      <formula>$AI$25=19</formula>
    </cfRule>
    <cfRule type="expression" dxfId="7" priority="2">
      <formula>$AI$26=19</formula>
    </cfRule>
    <cfRule type="expression" dxfId="6" priority="6">
      <formula>$AI$22=19</formula>
    </cfRule>
    <cfRule type="expression" dxfId="5" priority="7">
      <formula>$AI$21=19</formula>
    </cfRule>
    <cfRule type="expression" dxfId="4" priority="8">
      <formula>$AI$20=19</formula>
    </cfRule>
    <cfRule type="expression" dxfId="3" priority="9">
      <formula>$AI$19=19</formula>
    </cfRule>
    <cfRule type="expression" dxfId="2" priority="10">
      <formula>$AI$18=19</formula>
    </cfRule>
    <cfRule type="expression" dxfId="1" priority="5">
      <formula>$AI$23=19</formula>
    </cfRule>
    <cfRule type="expression" dxfId="0" priority="4">
      <formula>$AI$24=19</formula>
    </cfRule>
  </conditionalFormatting>
  <printOptions horizontalCentered="1" verticalCentered="1"/>
  <pageMargins left="0" right="0" top="0" bottom="0" header="0" footer="0"/>
  <pageSetup paperSize="9" scale="59" orientation="landscape" verticalDpi="0" r:id="rId1"/>
  <rowBreaks count="1" manualBreakCount="1">
    <brk id="43"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37EE-207C-43F2-9292-F82932CDD41E}">
  <sheetPr>
    <tabColor rgb="FF00B0F0"/>
    <pageSetUpPr fitToPage="1"/>
  </sheetPr>
  <dimension ref="A1:AX47"/>
  <sheetViews>
    <sheetView showGridLines="0" view="pageBreakPreview" topLeftCell="A14" zoomScaleNormal="85" zoomScaleSheetLayoutView="100" workbookViewId="0">
      <selection activeCell="B18" sqref="B18:I22"/>
    </sheetView>
  </sheetViews>
  <sheetFormatPr defaultColWidth="11.125" defaultRowHeight="18.75" customHeight="1"/>
  <cols>
    <col min="1" max="1" width="28.5" style="255" customWidth="1"/>
    <col min="2" max="2" width="4.125" style="323" customWidth="1"/>
    <col min="3" max="3" width="37.125" style="256" customWidth="1"/>
    <col min="4" max="4" width="11.125" style="255"/>
    <col min="5" max="5" width="14.875" style="256" customWidth="1"/>
    <col min="6" max="6" width="66.125" style="255" customWidth="1"/>
    <col min="7" max="7" width="18.125" style="255" customWidth="1"/>
    <col min="8" max="8" width="77.25" style="256" customWidth="1"/>
    <col min="9" max="10" width="12.875" style="255" customWidth="1"/>
    <col min="11" max="16384" width="11.125" style="255"/>
  </cols>
  <sheetData>
    <row r="1" spans="1:10" ht="32.450000000000003" customHeight="1">
      <c r="A1" s="759" t="s">
        <v>210</v>
      </c>
      <c r="B1" s="759"/>
      <c r="C1" s="759"/>
      <c r="D1" s="759"/>
      <c r="E1" s="253"/>
      <c r="F1" s="330"/>
      <c r="G1" s="330"/>
      <c r="H1" s="253"/>
      <c r="I1" s="254"/>
      <c r="J1" s="254"/>
    </row>
    <row r="2" spans="1:10" ht="18.75" customHeight="1" thickBot="1">
      <c r="A2" s="760"/>
      <c r="B2" s="760"/>
      <c r="C2" s="760"/>
      <c r="D2" s="760"/>
      <c r="F2" s="330"/>
      <c r="G2" s="330"/>
      <c r="H2" s="257" t="s">
        <v>211</v>
      </c>
      <c r="I2" s="258"/>
      <c r="J2" s="258"/>
    </row>
    <row r="3" spans="1:10" ht="31.9" customHeight="1" thickBot="1">
      <c r="A3" s="259" t="s">
        <v>212</v>
      </c>
      <c r="B3" s="761"/>
      <c r="C3" s="762"/>
      <c r="D3" s="763"/>
      <c r="E3" s="260" t="s">
        <v>213</v>
      </c>
      <c r="F3" s="331"/>
      <c r="G3" s="764"/>
      <c r="H3" s="765"/>
      <c r="I3" s="261"/>
      <c r="J3" s="261"/>
    </row>
    <row r="4" spans="1:10" ht="32.25" customHeight="1" thickBot="1">
      <c r="A4" s="262" t="s">
        <v>214</v>
      </c>
      <c r="B4" s="766"/>
      <c r="C4" s="767"/>
      <c r="D4" s="768"/>
      <c r="E4" s="263" t="s">
        <v>215</v>
      </c>
      <c r="F4" s="264"/>
      <c r="G4" s="264"/>
      <c r="H4" s="265"/>
      <c r="I4" s="266" t="s">
        <v>216</v>
      </c>
      <c r="J4" s="267"/>
    </row>
    <row r="5" spans="1:10" ht="32.25" customHeight="1">
      <c r="A5" s="268" t="s">
        <v>217</v>
      </c>
      <c r="B5" s="766"/>
      <c r="C5" s="767"/>
      <c r="D5" s="768"/>
      <c r="E5" s="269" t="s">
        <v>436</v>
      </c>
      <c r="F5" s="332"/>
      <c r="G5" s="270" t="s">
        <v>437</v>
      </c>
      <c r="H5" s="271"/>
      <c r="I5" s="272"/>
      <c r="J5" s="273"/>
    </row>
    <row r="6" spans="1:10" ht="32.25" customHeight="1" thickBot="1">
      <c r="A6" s="274"/>
      <c r="B6" s="756"/>
      <c r="C6" s="757"/>
      <c r="D6" s="758"/>
      <c r="E6" s="275" t="s">
        <v>438</v>
      </c>
      <c r="F6" s="276"/>
      <c r="G6" s="275" t="s">
        <v>439</v>
      </c>
      <c r="H6" s="277"/>
      <c r="I6" s="278"/>
      <c r="J6" s="279"/>
    </row>
    <row r="7" spans="1:10" ht="18.75" customHeight="1" thickBot="1">
      <c r="A7" s="258"/>
      <c r="B7" s="280"/>
      <c r="C7" s="281"/>
      <c r="D7" s="258"/>
      <c r="E7" s="281" t="s">
        <v>218</v>
      </c>
      <c r="F7" s="258"/>
      <c r="G7" s="258"/>
      <c r="H7" s="281"/>
      <c r="I7" s="258"/>
      <c r="J7" s="258"/>
    </row>
    <row r="8" spans="1:10" ht="34.5" customHeight="1" thickBot="1">
      <c r="A8" s="778" t="s">
        <v>219</v>
      </c>
      <c r="B8" s="779"/>
      <c r="C8" s="779"/>
      <c r="D8" s="779"/>
      <c r="E8" s="282"/>
      <c r="F8" s="328"/>
      <c r="G8" s="328"/>
      <c r="H8" s="283"/>
      <c r="I8" s="266"/>
      <c r="J8" s="267"/>
    </row>
    <row r="9" spans="1:10" ht="25.5" customHeight="1">
      <c r="A9" s="284" t="s">
        <v>220</v>
      </c>
      <c r="B9" s="285">
        <v>1</v>
      </c>
      <c r="C9" s="286" t="s">
        <v>221</v>
      </c>
      <c r="D9" s="287"/>
      <c r="E9" s="288" t="s">
        <v>222</v>
      </c>
      <c r="F9" s="289"/>
      <c r="G9" s="289"/>
      <c r="H9" s="290"/>
      <c r="I9" s="291"/>
      <c r="J9" s="280"/>
    </row>
    <row r="10" spans="1:10" ht="25.5" customHeight="1">
      <c r="A10" s="284"/>
      <c r="B10" s="292">
        <v>2</v>
      </c>
      <c r="C10" s="293" t="s">
        <v>223</v>
      </c>
      <c r="D10" s="294"/>
      <c r="E10" s="295" t="s">
        <v>440</v>
      </c>
      <c r="F10" s="327"/>
      <c r="G10" s="327"/>
      <c r="H10" s="265"/>
      <c r="I10" s="296"/>
      <c r="J10" s="280"/>
    </row>
    <row r="11" spans="1:10" ht="25.5" customHeight="1">
      <c r="A11" s="284"/>
      <c r="B11" s="292">
        <v>3</v>
      </c>
      <c r="C11" s="293" t="s">
        <v>224</v>
      </c>
      <c r="D11" s="294"/>
      <c r="E11" s="295" t="s">
        <v>225</v>
      </c>
      <c r="F11" s="327"/>
      <c r="G11" s="327"/>
      <c r="H11" s="265"/>
      <c r="I11" s="296"/>
      <c r="J11" s="280"/>
    </row>
    <row r="12" spans="1:10" ht="25.5" customHeight="1">
      <c r="A12" s="284"/>
      <c r="B12" s="292">
        <v>4</v>
      </c>
      <c r="C12" s="293" t="s">
        <v>226</v>
      </c>
      <c r="D12" s="294"/>
      <c r="E12" s="295" t="s">
        <v>441</v>
      </c>
      <c r="F12" s="327"/>
      <c r="G12" s="327"/>
      <c r="H12" s="265"/>
      <c r="I12" s="296"/>
      <c r="J12" s="280"/>
    </row>
    <row r="13" spans="1:10" ht="25.5" customHeight="1">
      <c r="A13" s="284"/>
      <c r="B13" s="292">
        <v>5</v>
      </c>
      <c r="C13" s="293" t="s">
        <v>227</v>
      </c>
      <c r="D13" s="294"/>
      <c r="E13" s="295" t="s">
        <v>228</v>
      </c>
      <c r="F13" s="327"/>
      <c r="G13" s="327"/>
      <c r="H13" s="265"/>
      <c r="I13" s="296"/>
      <c r="J13" s="280"/>
    </row>
    <row r="14" spans="1:10" ht="25.5" customHeight="1">
      <c r="A14" s="297"/>
      <c r="B14" s="292">
        <v>6</v>
      </c>
      <c r="C14" s="293" t="s">
        <v>229</v>
      </c>
      <c r="D14" s="294"/>
      <c r="E14" s="769" t="s">
        <v>442</v>
      </c>
      <c r="F14" s="770"/>
      <c r="G14" s="770"/>
      <c r="H14" s="771"/>
      <c r="I14" s="296"/>
      <c r="J14" s="280"/>
    </row>
    <row r="15" spans="1:10" ht="25.5" customHeight="1">
      <c r="A15" s="333" t="s">
        <v>460</v>
      </c>
      <c r="B15" s="334"/>
      <c r="C15" s="335"/>
      <c r="D15" s="336" t="s">
        <v>230</v>
      </c>
      <c r="E15" s="337" t="s">
        <v>461</v>
      </c>
      <c r="F15" s="338"/>
      <c r="G15" s="339"/>
      <c r="H15" s="340"/>
      <c r="I15" s="296"/>
      <c r="J15" s="280"/>
    </row>
    <row r="16" spans="1:10" ht="25.5" customHeight="1">
      <c r="A16" s="298" t="s">
        <v>462</v>
      </c>
      <c r="B16" s="299"/>
      <c r="C16" s="300"/>
      <c r="D16" s="301" t="s">
        <v>230</v>
      </c>
      <c r="E16" s="295" t="s">
        <v>443</v>
      </c>
      <c r="F16" s="326"/>
      <c r="G16" s="327"/>
      <c r="H16" s="265"/>
      <c r="I16" s="296"/>
      <c r="J16" s="280"/>
    </row>
    <row r="17" spans="1:50" ht="25.5" customHeight="1">
      <c r="A17" s="302"/>
      <c r="B17" s="303"/>
      <c r="C17" s="293" t="s">
        <v>231</v>
      </c>
      <c r="D17" s="301" t="s">
        <v>230</v>
      </c>
      <c r="E17" s="295" t="s">
        <v>232</v>
      </c>
      <c r="F17" s="326"/>
      <c r="G17" s="327"/>
      <c r="H17" s="265"/>
      <c r="I17" s="304"/>
      <c r="J17" s="258"/>
    </row>
    <row r="18" spans="1:50" ht="25.5" customHeight="1">
      <c r="A18" s="305" t="s">
        <v>463</v>
      </c>
      <c r="B18" s="292">
        <v>1</v>
      </c>
      <c r="C18" s="306" t="s">
        <v>233</v>
      </c>
      <c r="D18" s="301" t="s">
        <v>230</v>
      </c>
      <c r="E18" s="295" t="s">
        <v>471</v>
      </c>
      <c r="F18" s="346"/>
      <c r="G18" s="347"/>
      <c r="H18" s="265"/>
      <c r="I18" s="304"/>
      <c r="J18" s="280"/>
    </row>
    <row r="19" spans="1:50" ht="25.5" customHeight="1">
      <c r="A19" s="284"/>
      <c r="B19" s="292">
        <v>2</v>
      </c>
      <c r="C19" s="306" t="s">
        <v>472</v>
      </c>
      <c r="D19" s="301" t="s">
        <v>230</v>
      </c>
      <c r="E19" s="295" t="s">
        <v>473</v>
      </c>
      <c r="F19" s="346"/>
      <c r="G19" s="347"/>
      <c r="H19" s="265"/>
      <c r="I19" s="304"/>
      <c r="J19" s="280"/>
    </row>
    <row r="20" spans="1:50" ht="25.5" customHeight="1">
      <c r="A20" s="284"/>
      <c r="B20" s="292">
        <v>3</v>
      </c>
      <c r="C20" s="306" t="s">
        <v>234</v>
      </c>
      <c r="D20" s="301" t="s">
        <v>230</v>
      </c>
      <c r="E20" s="295" t="s">
        <v>444</v>
      </c>
      <c r="F20" s="346"/>
      <c r="G20" s="347"/>
      <c r="H20" s="265"/>
      <c r="I20" s="304"/>
      <c r="J20" s="258"/>
    </row>
    <row r="21" spans="1:50" ht="25.5" customHeight="1">
      <c r="A21" s="284"/>
      <c r="B21" s="292">
        <v>4</v>
      </c>
      <c r="C21" s="306" t="s">
        <v>235</v>
      </c>
      <c r="D21" s="301" t="s">
        <v>230</v>
      </c>
      <c r="E21" s="295" t="s">
        <v>236</v>
      </c>
      <c r="F21" s="346"/>
      <c r="G21" s="347"/>
      <c r="H21" s="265"/>
      <c r="I21" s="304"/>
      <c r="J21" s="258"/>
    </row>
    <row r="22" spans="1:50" ht="25.5" customHeight="1">
      <c r="A22" s="297"/>
      <c r="B22" s="292">
        <v>5</v>
      </c>
      <c r="C22" s="306" t="s">
        <v>237</v>
      </c>
      <c r="D22" s="301" t="s">
        <v>230</v>
      </c>
      <c r="E22" s="295" t="s">
        <v>238</v>
      </c>
      <c r="F22" s="346"/>
      <c r="G22" s="347"/>
      <c r="H22" s="265"/>
      <c r="I22" s="304"/>
      <c r="J22" s="258"/>
    </row>
    <row r="23" spans="1:50" ht="25.5" customHeight="1">
      <c r="A23" s="780" t="s">
        <v>464</v>
      </c>
      <c r="B23" s="292">
        <v>1</v>
      </c>
      <c r="C23" s="295" t="s">
        <v>239</v>
      </c>
      <c r="D23" s="301" t="s">
        <v>230</v>
      </c>
      <c r="E23" s="295" t="s">
        <v>240</v>
      </c>
      <c r="F23" s="326"/>
      <c r="G23" s="327"/>
      <c r="H23" s="265"/>
      <c r="I23" s="304"/>
      <c r="J23" s="280"/>
      <c r="AX23" s="307"/>
    </row>
    <row r="24" spans="1:50" ht="25.5" customHeight="1">
      <c r="A24" s="781"/>
      <c r="B24" s="292">
        <v>2</v>
      </c>
      <c r="C24" s="306" t="s">
        <v>241</v>
      </c>
      <c r="D24" s="301" t="s">
        <v>230</v>
      </c>
      <c r="E24" s="295" t="s">
        <v>242</v>
      </c>
      <c r="F24" s="326"/>
      <c r="G24" s="327"/>
      <c r="H24" s="265"/>
      <c r="I24" s="304"/>
      <c r="J24" s="280"/>
      <c r="AX24" s="307"/>
    </row>
    <row r="25" spans="1:50" ht="25.5" customHeight="1">
      <c r="A25" s="329"/>
      <c r="B25" s="782">
        <v>3</v>
      </c>
      <c r="C25" s="784" t="s">
        <v>398</v>
      </c>
      <c r="D25" s="786" t="s">
        <v>230</v>
      </c>
      <c r="E25" s="159" t="s">
        <v>243</v>
      </c>
      <c r="F25" s="326"/>
      <c r="G25" s="327"/>
      <c r="H25" s="265"/>
      <c r="I25" s="304"/>
      <c r="J25" s="280"/>
      <c r="AX25" s="307"/>
    </row>
    <row r="26" spans="1:50" ht="25.5" customHeight="1">
      <c r="A26" s="284"/>
      <c r="B26" s="783"/>
      <c r="C26" s="785"/>
      <c r="D26" s="787"/>
      <c r="E26" s="248" t="s">
        <v>399</v>
      </c>
      <c r="F26" s="326"/>
      <c r="G26" s="327"/>
      <c r="H26" s="265"/>
      <c r="I26" s="304"/>
      <c r="J26" s="280"/>
      <c r="AX26" s="307"/>
    </row>
    <row r="27" spans="1:50" ht="25.5" customHeight="1">
      <c r="A27" s="297"/>
      <c r="B27" s="292">
        <v>4</v>
      </c>
      <c r="C27" s="306" t="s">
        <v>244</v>
      </c>
      <c r="D27" s="301" t="s">
        <v>230</v>
      </c>
      <c r="E27" s="295" t="s">
        <v>445</v>
      </c>
      <c r="F27" s="326"/>
      <c r="G27" s="327"/>
      <c r="H27" s="265"/>
      <c r="I27" s="304"/>
      <c r="J27" s="280"/>
      <c r="AX27" s="307"/>
    </row>
    <row r="28" spans="1:50" ht="25.5" customHeight="1">
      <c r="A28" s="305" t="s">
        <v>465</v>
      </c>
      <c r="B28" s="292">
        <v>1</v>
      </c>
      <c r="C28" s="306" t="s">
        <v>245</v>
      </c>
      <c r="D28" s="301" t="s">
        <v>230</v>
      </c>
      <c r="E28" s="295" t="s">
        <v>446</v>
      </c>
      <c r="F28" s="326"/>
      <c r="G28" s="327"/>
      <c r="H28" s="265"/>
      <c r="I28" s="304"/>
      <c r="J28" s="280"/>
    </row>
    <row r="29" spans="1:50" ht="25.5" customHeight="1">
      <c r="A29" s="284"/>
      <c r="B29" s="292">
        <v>2</v>
      </c>
      <c r="C29" s="306" t="s">
        <v>246</v>
      </c>
      <c r="D29" s="301" t="s">
        <v>230</v>
      </c>
      <c r="E29" s="295" t="s">
        <v>247</v>
      </c>
      <c r="F29" s="326"/>
      <c r="G29" s="327"/>
      <c r="H29" s="265"/>
      <c r="I29" s="304"/>
      <c r="J29" s="258"/>
    </row>
    <row r="30" spans="1:50" ht="25.5" customHeight="1">
      <c r="A30" s="297"/>
      <c r="B30" s="292">
        <v>3</v>
      </c>
      <c r="C30" s="293" t="s">
        <v>248</v>
      </c>
      <c r="D30" s="301" t="s">
        <v>230</v>
      </c>
      <c r="E30" s="295" t="s">
        <v>447</v>
      </c>
      <c r="F30" s="326"/>
      <c r="G30" s="327"/>
      <c r="H30" s="265"/>
      <c r="I30" s="304"/>
      <c r="J30" s="280"/>
      <c r="AX30" s="307"/>
    </row>
    <row r="31" spans="1:50" ht="28.5" customHeight="1">
      <c r="A31" s="305" t="s">
        <v>466</v>
      </c>
      <c r="B31" s="292">
        <v>1</v>
      </c>
      <c r="C31" s="306" t="s">
        <v>249</v>
      </c>
      <c r="D31" s="301" t="s">
        <v>230</v>
      </c>
      <c r="E31" s="295" t="s">
        <v>448</v>
      </c>
      <c r="F31" s="326"/>
      <c r="G31" s="327"/>
      <c r="H31" s="265"/>
      <c r="I31" s="304"/>
      <c r="J31" s="280"/>
      <c r="AX31" s="307"/>
    </row>
    <row r="32" spans="1:50" ht="28.5" customHeight="1">
      <c r="A32" s="297"/>
      <c r="B32" s="292">
        <v>2</v>
      </c>
      <c r="C32" s="306" t="s">
        <v>250</v>
      </c>
      <c r="D32" s="301" t="s">
        <v>230</v>
      </c>
      <c r="E32" s="295" t="s">
        <v>449</v>
      </c>
      <c r="F32" s="326"/>
      <c r="G32" s="327"/>
      <c r="H32" s="265"/>
      <c r="I32" s="304"/>
      <c r="J32" s="280"/>
      <c r="AX32" s="307"/>
    </row>
    <row r="33" spans="1:50" ht="39.75" customHeight="1">
      <c r="A33" s="305" t="s">
        <v>467</v>
      </c>
      <c r="B33" s="292" t="s">
        <v>251</v>
      </c>
      <c r="C33" s="306" t="s">
        <v>252</v>
      </c>
      <c r="D33" s="301" t="s">
        <v>230</v>
      </c>
      <c r="E33" s="769" t="s">
        <v>450</v>
      </c>
      <c r="F33" s="770"/>
      <c r="G33" s="770"/>
      <c r="H33" s="771"/>
      <c r="I33" s="304"/>
      <c r="J33" s="280"/>
      <c r="AX33" s="307"/>
    </row>
    <row r="34" spans="1:50" ht="25.5" customHeight="1">
      <c r="A34" s="284"/>
      <c r="B34" s="292">
        <v>3</v>
      </c>
      <c r="C34" s="306" t="s">
        <v>253</v>
      </c>
      <c r="D34" s="301" t="s">
        <v>230</v>
      </c>
      <c r="E34" s="295" t="s">
        <v>451</v>
      </c>
      <c r="F34" s="326"/>
      <c r="G34" s="327"/>
      <c r="H34" s="265"/>
      <c r="I34" s="304"/>
      <c r="J34" s="280"/>
      <c r="AX34" s="307"/>
    </row>
    <row r="35" spans="1:50" ht="25.5" customHeight="1">
      <c r="A35" s="284"/>
      <c r="B35" s="292">
        <v>4</v>
      </c>
      <c r="C35" s="306" t="s">
        <v>254</v>
      </c>
      <c r="D35" s="301" t="s">
        <v>230</v>
      </c>
      <c r="E35" s="295" t="s">
        <v>452</v>
      </c>
      <c r="F35" s="326"/>
      <c r="G35" s="327"/>
      <c r="H35" s="265"/>
      <c r="I35" s="304"/>
      <c r="J35" s="280"/>
      <c r="AX35" s="307"/>
    </row>
    <row r="36" spans="1:50" ht="25.5" customHeight="1">
      <c r="A36" s="284"/>
      <c r="B36" s="292">
        <v>5</v>
      </c>
      <c r="C36" s="306" t="s">
        <v>255</v>
      </c>
      <c r="D36" s="301" t="s">
        <v>230</v>
      </c>
      <c r="E36" s="295" t="s">
        <v>453</v>
      </c>
      <c r="F36" s="326"/>
      <c r="G36" s="327"/>
      <c r="H36" s="265"/>
      <c r="I36" s="304"/>
      <c r="J36" s="280"/>
      <c r="AX36" s="307"/>
    </row>
    <row r="37" spans="1:50" ht="25.5" customHeight="1">
      <c r="A37" s="284"/>
      <c r="B37" s="292">
        <v>6</v>
      </c>
      <c r="C37" s="306" t="s">
        <v>256</v>
      </c>
      <c r="D37" s="301" t="s">
        <v>230</v>
      </c>
      <c r="E37" s="295" t="s">
        <v>454</v>
      </c>
      <c r="F37" s="326"/>
      <c r="G37" s="327"/>
      <c r="H37" s="265"/>
      <c r="I37" s="304"/>
      <c r="J37" s="280"/>
      <c r="AX37" s="307"/>
    </row>
    <row r="38" spans="1:50" ht="25.5" customHeight="1">
      <c r="A38" s="297"/>
      <c r="B38" s="292">
        <v>7</v>
      </c>
      <c r="C38" s="306" t="s">
        <v>257</v>
      </c>
      <c r="D38" s="301" t="s">
        <v>230</v>
      </c>
      <c r="E38" s="295" t="s">
        <v>455</v>
      </c>
      <c r="F38" s="326"/>
      <c r="G38" s="327"/>
      <c r="H38" s="265"/>
      <c r="I38" s="304"/>
      <c r="J38" s="280"/>
      <c r="AX38" s="307"/>
    </row>
    <row r="39" spans="1:50" ht="25.5" customHeight="1">
      <c r="A39" s="772" t="s">
        <v>468</v>
      </c>
      <c r="B39" s="292">
        <v>1</v>
      </c>
      <c r="C39" s="308" t="s">
        <v>258</v>
      </c>
      <c r="D39" s="301" t="s">
        <v>230</v>
      </c>
      <c r="E39" s="295" t="s">
        <v>456</v>
      </c>
      <c r="F39" s="326"/>
      <c r="G39" s="327"/>
      <c r="H39" s="265"/>
      <c r="I39" s="304"/>
      <c r="J39" s="280"/>
      <c r="AX39" s="307"/>
    </row>
    <row r="40" spans="1:50" ht="25.5" customHeight="1">
      <c r="A40" s="773"/>
      <c r="B40" s="309">
        <v>2</v>
      </c>
      <c r="C40" s="310" t="s">
        <v>259</v>
      </c>
      <c r="D40" s="311" t="s">
        <v>230</v>
      </c>
      <c r="E40" s="312" t="s">
        <v>457</v>
      </c>
      <c r="F40" s="313"/>
      <c r="G40" s="314"/>
      <c r="H40" s="315"/>
      <c r="I40" s="304"/>
      <c r="J40" s="280"/>
      <c r="AX40" s="307"/>
    </row>
    <row r="41" spans="1:50" ht="25.5" customHeight="1">
      <c r="A41" s="773"/>
      <c r="B41" s="292">
        <v>3</v>
      </c>
      <c r="C41" s="306" t="s">
        <v>260</v>
      </c>
      <c r="D41" s="301"/>
      <c r="E41" s="775"/>
      <c r="F41" s="776"/>
      <c r="G41" s="776"/>
      <c r="H41" s="777"/>
      <c r="I41" s="304"/>
      <c r="J41" s="280"/>
      <c r="AX41" s="307"/>
    </row>
    <row r="42" spans="1:50" ht="25.5" customHeight="1">
      <c r="A42" s="773"/>
      <c r="B42" s="292">
        <v>4</v>
      </c>
      <c r="C42" s="316" t="s">
        <v>261</v>
      </c>
      <c r="D42" s="301"/>
      <c r="E42" s="775"/>
      <c r="F42" s="776"/>
      <c r="G42" s="776"/>
      <c r="H42" s="777"/>
      <c r="I42" s="304"/>
      <c r="J42" s="280"/>
      <c r="AX42" s="307"/>
    </row>
    <row r="43" spans="1:50" ht="25.5" customHeight="1" thickBot="1">
      <c r="A43" s="774"/>
      <c r="B43" s="341">
        <v>5</v>
      </c>
      <c r="C43" s="342" t="s">
        <v>458</v>
      </c>
      <c r="D43" s="317" t="s">
        <v>230</v>
      </c>
      <c r="E43" s="343" t="s">
        <v>459</v>
      </c>
      <c r="F43" s="344"/>
      <c r="G43" s="344"/>
      <c r="H43" s="345"/>
      <c r="I43" s="304"/>
      <c r="J43" s="280"/>
      <c r="AX43" s="307"/>
    </row>
    <row r="44" spans="1:50" ht="28.5" customHeight="1" thickBot="1">
      <c r="A44" s="318" t="s">
        <v>470</v>
      </c>
      <c r="B44" s="319"/>
      <c r="C44" s="320"/>
      <c r="D44" s="321"/>
      <c r="E44" s="320"/>
      <c r="F44" s="321"/>
      <c r="G44" s="321"/>
      <c r="H44" s="320"/>
      <c r="I44" s="322"/>
      <c r="J44" s="280"/>
    </row>
    <row r="45" spans="1:50" s="307" customFormat="1" ht="18.75" customHeight="1">
      <c r="A45" s="258" t="s">
        <v>262</v>
      </c>
      <c r="B45" s="280"/>
      <c r="C45" s="281"/>
      <c r="D45" s="280"/>
      <c r="E45" s="281"/>
      <c r="F45" s="280"/>
      <c r="G45" s="280"/>
      <c r="H45" s="281"/>
      <c r="I45" s="258"/>
      <c r="J45" s="258"/>
    </row>
    <row r="46" spans="1:50" ht="18.75" customHeight="1">
      <c r="D46" s="324"/>
      <c r="F46" s="324"/>
      <c r="G46" s="324"/>
    </row>
    <row r="47" spans="1:50" ht="85.5" customHeight="1">
      <c r="E47" s="325"/>
      <c r="H47" s="325"/>
    </row>
  </sheetData>
  <mergeCells count="16">
    <mergeCell ref="E33:H33"/>
    <mergeCell ref="A39:A43"/>
    <mergeCell ref="E41:H41"/>
    <mergeCell ref="E42:H42"/>
    <mergeCell ref="A8:D8"/>
    <mergeCell ref="E14:H14"/>
    <mergeCell ref="A23:A24"/>
    <mergeCell ref="B25:B26"/>
    <mergeCell ref="C25:C26"/>
    <mergeCell ref="D25:D26"/>
    <mergeCell ref="B6:D6"/>
    <mergeCell ref="A1:D2"/>
    <mergeCell ref="B3:D3"/>
    <mergeCell ref="G3:H3"/>
    <mergeCell ref="B4:D4"/>
    <mergeCell ref="B5:D5"/>
  </mergeCells>
  <phoneticPr fontId="1"/>
  <printOptions horizontalCentered="1"/>
  <pageMargins left="0.25" right="0.25" top="0.75" bottom="0.75" header="0.3" footer="0.3"/>
  <pageSetup paperSize="8" scale="62"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8F17-C555-45FC-8D45-C470D1ADFB4D}">
  <sheetPr>
    <tabColor theme="0"/>
    <pageSetUpPr fitToPage="1"/>
  </sheetPr>
  <dimension ref="A1:F12"/>
  <sheetViews>
    <sheetView view="pageBreakPreview" topLeftCell="A2" zoomScale="55" zoomScaleNormal="70" zoomScaleSheetLayoutView="55" workbookViewId="0">
      <selection activeCell="B2" sqref="B2:C2"/>
    </sheetView>
  </sheetViews>
  <sheetFormatPr defaultColWidth="8.25" defaultRowHeight="13.5"/>
  <cols>
    <col min="1" max="1" width="32.75" style="202" customWidth="1"/>
    <col min="2" max="2" width="70.625" style="202" customWidth="1"/>
    <col min="3" max="3" width="29" style="202" customWidth="1"/>
    <col min="4" max="16384" width="8.25" style="202"/>
  </cols>
  <sheetData>
    <row r="1" spans="1:6" ht="60" customHeight="1" thickBot="1">
      <c r="A1" s="788" t="s">
        <v>339</v>
      </c>
      <c r="B1" s="788"/>
      <c r="C1" s="788"/>
      <c r="F1" s="203" t="s">
        <v>340</v>
      </c>
    </row>
    <row r="2" spans="1:6" s="205" customFormat="1" ht="81" customHeight="1">
      <c r="A2" s="204" t="s">
        <v>292</v>
      </c>
      <c r="B2" s="789"/>
      <c r="C2" s="790"/>
    </row>
    <row r="3" spans="1:6" s="205" customFormat="1" ht="123.75" customHeight="1">
      <c r="A3" s="206" t="s">
        <v>341</v>
      </c>
      <c r="B3" s="207"/>
      <c r="C3" s="208" t="s">
        <v>342</v>
      </c>
    </row>
    <row r="4" spans="1:6" s="205" customFormat="1" ht="63.75" customHeight="1">
      <c r="A4" s="206" t="s">
        <v>343</v>
      </c>
      <c r="B4" s="791" t="s">
        <v>344</v>
      </c>
      <c r="C4" s="792"/>
    </row>
    <row r="5" spans="1:6" s="205" customFormat="1" ht="25.5" customHeight="1">
      <c r="A5" s="793" t="s">
        <v>345</v>
      </c>
      <c r="B5" s="796" t="s">
        <v>346</v>
      </c>
      <c r="C5" s="209" t="s">
        <v>347</v>
      </c>
    </row>
    <row r="6" spans="1:6" s="205" customFormat="1" ht="30" customHeight="1">
      <c r="A6" s="794"/>
      <c r="B6" s="797"/>
      <c r="C6" s="210" t="s">
        <v>348</v>
      </c>
    </row>
    <row r="7" spans="1:6" s="205" customFormat="1" ht="30" customHeight="1">
      <c r="A7" s="794"/>
      <c r="B7" s="797"/>
      <c r="C7" s="210" t="s">
        <v>349</v>
      </c>
    </row>
    <row r="8" spans="1:6" s="205" customFormat="1" ht="18.75" customHeight="1">
      <c r="A8" s="794"/>
      <c r="B8" s="797"/>
      <c r="C8" s="211" t="s">
        <v>350</v>
      </c>
    </row>
    <row r="9" spans="1:6" s="205" customFormat="1" ht="33" customHeight="1">
      <c r="A9" s="795"/>
      <c r="B9" s="798"/>
      <c r="C9" s="212"/>
    </row>
    <row r="10" spans="1:6" s="205" customFormat="1" ht="88.5" customHeight="1">
      <c r="A10" s="206" t="s">
        <v>351</v>
      </c>
      <c r="B10" s="213" t="s">
        <v>352</v>
      </c>
      <c r="C10" s="214" t="s">
        <v>353</v>
      </c>
    </row>
    <row r="11" spans="1:6" s="205" customFormat="1" ht="88.5" customHeight="1" thickBot="1">
      <c r="A11" s="215" t="s">
        <v>181</v>
      </c>
      <c r="B11" s="216" t="s">
        <v>352</v>
      </c>
      <c r="C11" s="217" t="s">
        <v>354</v>
      </c>
    </row>
    <row r="12" spans="1:6">
      <c r="B12" s="218" t="s">
        <v>355</v>
      </c>
    </row>
  </sheetData>
  <mergeCells count="5">
    <mergeCell ref="A1:C1"/>
    <mergeCell ref="B2:C2"/>
    <mergeCell ref="B4:C4"/>
    <mergeCell ref="A5:A9"/>
    <mergeCell ref="B5:B9"/>
  </mergeCells>
  <phoneticPr fontId="1"/>
  <printOptions horizontalCentered="1" verticalCentered="1"/>
  <pageMargins left="0.19685039370078741" right="0.19685039370078741" top="0.17" bottom="0.17" header="0.2" footer="0.19685039370078741"/>
  <pageSetup paperSize="9" scale="87"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7BD8-D04A-4EFF-BEC8-8757D1373036}">
  <sheetPr>
    <tabColor theme="0"/>
    <pageSetUpPr fitToPage="1"/>
  </sheetPr>
  <dimension ref="A1:AY44"/>
  <sheetViews>
    <sheetView view="pageBreakPreview" zoomScale="120" zoomScaleNormal="85" workbookViewId="0">
      <selection activeCell="E9" sqref="E9:K11"/>
    </sheetView>
  </sheetViews>
  <sheetFormatPr defaultColWidth="8.25" defaultRowHeight="13.5"/>
  <cols>
    <col min="1" max="1" width="14.625" style="186" customWidth="1"/>
    <col min="2" max="2" width="17.125" style="186" customWidth="1"/>
    <col min="3" max="3" width="1.75" style="186" customWidth="1"/>
    <col min="4" max="4" width="5.25" style="186" customWidth="1"/>
    <col min="5" max="7" width="3" style="186" customWidth="1"/>
    <col min="8" max="8" width="3.625" style="186" customWidth="1"/>
    <col min="9" max="9" width="5.125" style="186" customWidth="1"/>
    <col min="10" max="10" width="3.625" style="186" customWidth="1"/>
    <col min="11" max="11" width="6.125" style="186" customWidth="1"/>
    <col min="12" max="18" width="3.625" style="186" customWidth="1"/>
    <col min="19" max="31" width="3.375" style="186" customWidth="1"/>
    <col min="32" max="32" width="3.625" style="186" customWidth="1"/>
    <col min="33" max="33" width="9.75" style="186" customWidth="1"/>
    <col min="34" max="58" width="3" style="186" customWidth="1"/>
    <col min="59" max="16384" width="8.25" style="186"/>
  </cols>
  <sheetData>
    <row r="1" spans="1:51" ht="10.5" customHeight="1">
      <c r="A1" s="805" t="s">
        <v>289</v>
      </c>
      <c r="B1" s="805"/>
      <c r="C1" s="165"/>
      <c r="D1" s="807" t="s">
        <v>290</v>
      </c>
      <c r="E1" s="807"/>
      <c r="F1" s="807"/>
      <c r="G1" s="807"/>
      <c r="H1" s="807"/>
      <c r="I1" s="807"/>
      <c r="J1" s="807"/>
      <c r="K1" s="807"/>
      <c r="L1" s="807"/>
      <c r="M1" s="807"/>
      <c r="N1" s="807"/>
      <c r="O1" s="807"/>
      <c r="P1" s="807"/>
      <c r="Q1" s="807"/>
      <c r="R1" s="807"/>
      <c r="S1" s="807"/>
      <c r="T1" s="807"/>
      <c r="U1" s="807"/>
      <c r="V1" s="807"/>
      <c r="W1" s="807"/>
      <c r="X1" s="185"/>
      <c r="Y1" s="185"/>
      <c r="Z1" s="185"/>
      <c r="AA1" s="185"/>
      <c r="AB1" s="185"/>
      <c r="AC1" s="185"/>
      <c r="AD1" s="185"/>
      <c r="AE1" s="185"/>
      <c r="AF1" s="185"/>
    </row>
    <row r="2" spans="1:51" ht="16.5" customHeight="1">
      <c r="A2" s="806"/>
      <c r="B2" s="806"/>
      <c r="C2" s="165"/>
      <c r="D2" s="808"/>
      <c r="E2" s="808"/>
      <c r="F2" s="808"/>
      <c r="G2" s="808"/>
      <c r="H2" s="808"/>
      <c r="I2" s="808"/>
      <c r="J2" s="808"/>
      <c r="K2" s="808"/>
      <c r="L2" s="808"/>
      <c r="M2" s="808"/>
      <c r="N2" s="808"/>
      <c r="O2" s="808"/>
      <c r="P2" s="808"/>
      <c r="Q2" s="808"/>
      <c r="R2" s="808"/>
      <c r="S2" s="808"/>
      <c r="T2" s="808"/>
      <c r="U2" s="808"/>
      <c r="V2" s="808"/>
      <c r="W2" s="808"/>
      <c r="X2" s="848" t="s">
        <v>291</v>
      </c>
      <c r="Y2" s="848"/>
      <c r="Z2" s="848"/>
      <c r="AA2" s="848"/>
      <c r="AB2" s="848"/>
      <c r="AC2" s="848"/>
      <c r="AD2" s="848"/>
      <c r="AE2" s="848"/>
      <c r="AF2" s="848"/>
    </row>
    <row r="3" spans="1:51" ht="31.9" customHeight="1">
      <c r="A3" s="187" t="s">
        <v>292</v>
      </c>
      <c r="B3" s="849"/>
      <c r="C3" s="850"/>
      <c r="D3" s="850"/>
      <c r="E3" s="850"/>
      <c r="F3" s="850"/>
      <c r="G3" s="850"/>
      <c r="H3" s="850"/>
      <c r="I3" s="850"/>
      <c r="J3" s="850"/>
      <c r="K3" s="850"/>
      <c r="L3" s="850"/>
      <c r="M3" s="851"/>
      <c r="N3" s="852" t="s">
        <v>293</v>
      </c>
      <c r="O3" s="853"/>
      <c r="P3" s="854"/>
      <c r="Q3" s="855"/>
      <c r="R3" s="855"/>
      <c r="S3" s="855"/>
      <c r="T3" s="855"/>
      <c r="U3" s="855"/>
      <c r="V3" s="855"/>
      <c r="W3" s="856" t="s">
        <v>52</v>
      </c>
      <c r="X3" s="856"/>
      <c r="Y3" s="855"/>
      <c r="Z3" s="855"/>
      <c r="AA3" s="855"/>
      <c r="AB3" s="855"/>
      <c r="AC3" s="855"/>
      <c r="AD3" s="855"/>
      <c r="AE3" s="855"/>
      <c r="AF3" s="857"/>
    </row>
    <row r="4" spans="1:51" ht="24.75" customHeight="1" thickBot="1">
      <c r="A4" s="188" t="s">
        <v>294</v>
      </c>
      <c r="B4" s="165"/>
      <c r="C4" s="165"/>
      <c r="D4" s="858" t="s">
        <v>295</v>
      </c>
      <c r="E4" s="858"/>
      <c r="F4" s="858"/>
      <c r="G4" s="858"/>
      <c r="H4" s="858"/>
      <c r="I4" s="858"/>
      <c r="J4" s="858"/>
      <c r="K4" s="858"/>
      <c r="L4" s="165"/>
      <c r="M4" s="165"/>
      <c r="N4" s="165"/>
      <c r="O4" s="165"/>
      <c r="P4" s="165"/>
      <c r="Q4" s="165"/>
      <c r="R4" s="165"/>
      <c r="S4" s="165"/>
      <c r="T4" s="165"/>
      <c r="U4" s="165"/>
      <c r="V4" s="165"/>
      <c r="W4" s="165"/>
      <c r="X4" s="165"/>
      <c r="Y4" s="165"/>
      <c r="Z4" s="165"/>
      <c r="AA4" s="165"/>
      <c r="AB4" s="165"/>
      <c r="AC4" s="165"/>
      <c r="AD4" s="165"/>
      <c r="AE4" s="165"/>
      <c r="AF4" s="165"/>
    </row>
    <row r="5" spans="1:51" ht="16.5" customHeight="1" thickBot="1">
      <c r="A5" s="189" t="s">
        <v>296</v>
      </c>
      <c r="B5" s="190"/>
      <c r="C5" s="165"/>
      <c r="D5" s="859"/>
      <c r="E5" s="859"/>
      <c r="F5" s="859"/>
      <c r="G5" s="859"/>
      <c r="H5" s="859"/>
      <c r="I5" s="859"/>
      <c r="J5" s="859"/>
      <c r="K5" s="859"/>
      <c r="L5" s="860" t="s">
        <v>297</v>
      </c>
      <c r="M5" s="861"/>
      <c r="N5" s="861"/>
      <c r="O5" s="861"/>
      <c r="P5" s="861"/>
      <c r="Q5" s="861"/>
      <c r="R5" s="862"/>
      <c r="S5" s="860" t="s">
        <v>298</v>
      </c>
      <c r="T5" s="861"/>
      <c r="U5" s="861"/>
      <c r="V5" s="861"/>
      <c r="W5" s="861"/>
      <c r="X5" s="861"/>
      <c r="Y5" s="861"/>
      <c r="Z5" s="861"/>
      <c r="AA5" s="861"/>
      <c r="AB5" s="861"/>
      <c r="AC5" s="861"/>
      <c r="AD5" s="861"/>
      <c r="AE5" s="861"/>
      <c r="AF5" s="862"/>
      <c r="AR5" s="191" t="s">
        <v>299</v>
      </c>
      <c r="AS5" s="192"/>
      <c r="AT5" s="192"/>
      <c r="AU5" s="192"/>
      <c r="AV5" s="192"/>
      <c r="AW5" s="192"/>
      <c r="AX5" s="192"/>
      <c r="AY5" s="193"/>
    </row>
    <row r="6" spans="1:51" ht="13.9" customHeight="1">
      <c r="A6" s="841"/>
      <c r="B6" s="842"/>
      <c r="C6" s="165"/>
      <c r="D6" s="845" t="s">
        <v>300</v>
      </c>
      <c r="E6" s="863" t="s">
        <v>301</v>
      </c>
      <c r="F6" s="864"/>
      <c r="G6" s="864"/>
      <c r="H6" s="864"/>
      <c r="I6" s="864"/>
      <c r="J6" s="864"/>
      <c r="K6" s="865"/>
      <c r="L6" s="829"/>
      <c r="M6" s="829"/>
      <c r="N6" s="829"/>
      <c r="O6" s="829"/>
      <c r="P6" s="829"/>
      <c r="Q6" s="829"/>
      <c r="R6" s="832"/>
      <c r="S6" s="835" t="s">
        <v>302</v>
      </c>
      <c r="T6" s="838" t="s">
        <v>303</v>
      </c>
      <c r="U6" s="838" t="s">
        <v>304</v>
      </c>
      <c r="V6" s="838" t="s">
        <v>305</v>
      </c>
      <c r="W6" s="872" t="s">
        <v>306</v>
      </c>
      <c r="X6" s="872" t="s">
        <v>307</v>
      </c>
      <c r="Y6" s="872" t="s">
        <v>308</v>
      </c>
      <c r="Z6" s="838" t="s">
        <v>309</v>
      </c>
      <c r="AA6" s="878" t="s">
        <v>310</v>
      </c>
      <c r="AB6" s="838" t="s">
        <v>311</v>
      </c>
      <c r="AC6" s="872" t="s">
        <v>312</v>
      </c>
      <c r="AD6" s="872" t="s">
        <v>313</v>
      </c>
      <c r="AE6" s="872" t="s">
        <v>314</v>
      </c>
      <c r="AF6" s="875" t="s">
        <v>315</v>
      </c>
      <c r="AR6" s="194" t="s">
        <v>316</v>
      </c>
      <c r="AS6" s="165"/>
      <c r="AT6" s="165"/>
      <c r="AU6" s="165"/>
      <c r="AV6" s="165"/>
      <c r="AW6" s="165"/>
      <c r="AX6" s="165"/>
      <c r="AY6" s="195"/>
    </row>
    <row r="7" spans="1:51" ht="13.9" customHeight="1" thickBot="1">
      <c r="A7" s="843"/>
      <c r="B7" s="844"/>
      <c r="C7" s="165"/>
      <c r="D7" s="846"/>
      <c r="E7" s="866"/>
      <c r="F7" s="867"/>
      <c r="G7" s="867"/>
      <c r="H7" s="867"/>
      <c r="I7" s="867"/>
      <c r="J7" s="867"/>
      <c r="K7" s="868"/>
      <c r="L7" s="830"/>
      <c r="M7" s="830"/>
      <c r="N7" s="830"/>
      <c r="O7" s="830"/>
      <c r="P7" s="830"/>
      <c r="Q7" s="830"/>
      <c r="R7" s="833"/>
      <c r="S7" s="836"/>
      <c r="T7" s="839"/>
      <c r="U7" s="839"/>
      <c r="V7" s="839"/>
      <c r="W7" s="873"/>
      <c r="X7" s="873"/>
      <c r="Y7" s="873"/>
      <c r="Z7" s="839"/>
      <c r="AA7" s="879"/>
      <c r="AB7" s="839"/>
      <c r="AC7" s="873"/>
      <c r="AD7" s="873"/>
      <c r="AE7" s="873"/>
      <c r="AF7" s="876"/>
      <c r="AR7" s="194" t="s">
        <v>317</v>
      </c>
      <c r="AS7" s="165"/>
      <c r="AT7" s="165"/>
      <c r="AU7" s="165"/>
      <c r="AV7" s="165"/>
      <c r="AW7" s="165"/>
      <c r="AX7" s="165"/>
      <c r="AY7" s="195"/>
    </row>
    <row r="8" spans="1:51" ht="20.65" customHeight="1" thickBot="1">
      <c r="A8" s="196"/>
      <c r="B8" s="165"/>
      <c r="C8" s="165"/>
      <c r="D8" s="847"/>
      <c r="E8" s="869"/>
      <c r="F8" s="870"/>
      <c r="G8" s="870"/>
      <c r="H8" s="870"/>
      <c r="I8" s="870"/>
      <c r="J8" s="870"/>
      <c r="K8" s="871"/>
      <c r="L8" s="831"/>
      <c r="M8" s="831"/>
      <c r="N8" s="831"/>
      <c r="O8" s="831"/>
      <c r="P8" s="831"/>
      <c r="Q8" s="831"/>
      <c r="R8" s="834"/>
      <c r="S8" s="837"/>
      <c r="T8" s="840"/>
      <c r="U8" s="840"/>
      <c r="V8" s="840"/>
      <c r="W8" s="874"/>
      <c r="X8" s="874"/>
      <c r="Y8" s="874"/>
      <c r="Z8" s="840"/>
      <c r="AA8" s="880"/>
      <c r="AB8" s="840"/>
      <c r="AC8" s="874"/>
      <c r="AD8" s="874"/>
      <c r="AE8" s="874"/>
      <c r="AF8" s="877"/>
      <c r="AR8" s="194" t="s">
        <v>318</v>
      </c>
      <c r="AS8" s="165"/>
      <c r="AT8" s="165"/>
      <c r="AU8" s="165"/>
      <c r="AV8" s="165"/>
      <c r="AW8" s="165"/>
      <c r="AX8" s="165"/>
      <c r="AY8" s="195"/>
    </row>
    <row r="9" spans="1:51" ht="13.9" customHeight="1">
      <c r="A9" s="809" t="s">
        <v>319</v>
      </c>
      <c r="B9" s="810"/>
      <c r="C9" s="165"/>
      <c r="D9" s="811"/>
      <c r="E9" s="814"/>
      <c r="F9" s="815"/>
      <c r="G9" s="815"/>
      <c r="H9" s="815"/>
      <c r="I9" s="815"/>
      <c r="J9" s="815"/>
      <c r="K9" s="816"/>
      <c r="L9" s="799"/>
      <c r="M9" s="799"/>
      <c r="N9" s="799"/>
      <c r="O9" s="799"/>
      <c r="P9" s="799"/>
      <c r="Q9" s="799"/>
      <c r="R9" s="799"/>
      <c r="S9" s="887"/>
      <c r="T9" s="802"/>
      <c r="U9" s="802"/>
      <c r="V9" s="838"/>
      <c r="W9" s="884"/>
      <c r="X9" s="884"/>
      <c r="Y9" s="884"/>
      <c r="Z9" s="884"/>
      <c r="AA9" s="884"/>
      <c r="AB9" s="884"/>
      <c r="AC9" s="884"/>
      <c r="AD9" s="884"/>
      <c r="AE9" s="884"/>
      <c r="AF9" s="881"/>
      <c r="AR9" s="194" t="s">
        <v>320</v>
      </c>
      <c r="AS9" s="165"/>
      <c r="AT9" s="165"/>
      <c r="AU9" s="165"/>
      <c r="AV9" s="165"/>
      <c r="AW9" s="165"/>
      <c r="AX9" s="165"/>
      <c r="AY9" s="195"/>
    </row>
    <row r="10" spans="1:51" ht="15.75" customHeight="1">
      <c r="A10" s="823"/>
      <c r="B10" s="824"/>
      <c r="C10" s="165"/>
      <c r="D10" s="812"/>
      <c r="E10" s="817"/>
      <c r="F10" s="818"/>
      <c r="G10" s="818"/>
      <c r="H10" s="818"/>
      <c r="I10" s="818"/>
      <c r="J10" s="818"/>
      <c r="K10" s="819"/>
      <c r="L10" s="800"/>
      <c r="M10" s="800"/>
      <c r="N10" s="800"/>
      <c r="O10" s="800"/>
      <c r="P10" s="800"/>
      <c r="Q10" s="800"/>
      <c r="R10" s="800"/>
      <c r="S10" s="888"/>
      <c r="T10" s="803"/>
      <c r="U10" s="803"/>
      <c r="V10" s="839"/>
      <c r="W10" s="885"/>
      <c r="X10" s="885"/>
      <c r="Y10" s="885"/>
      <c r="Z10" s="885"/>
      <c r="AA10" s="885"/>
      <c r="AB10" s="885"/>
      <c r="AC10" s="885"/>
      <c r="AD10" s="885"/>
      <c r="AE10" s="885"/>
      <c r="AF10" s="882"/>
      <c r="AR10" s="194" t="s">
        <v>321</v>
      </c>
      <c r="AS10" s="165"/>
      <c r="AT10" s="165"/>
      <c r="AU10" s="165"/>
      <c r="AV10" s="165"/>
      <c r="AW10" s="165"/>
      <c r="AX10" s="165"/>
      <c r="AY10" s="195"/>
    </row>
    <row r="11" spans="1:51" ht="13.9" customHeight="1">
      <c r="A11" s="825"/>
      <c r="B11" s="826"/>
      <c r="C11" s="165"/>
      <c r="D11" s="813"/>
      <c r="E11" s="820"/>
      <c r="F11" s="821"/>
      <c r="G11" s="821"/>
      <c r="H11" s="821"/>
      <c r="I11" s="821"/>
      <c r="J11" s="821"/>
      <c r="K11" s="822"/>
      <c r="L11" s="801"/>
      <c r="M11" s="801"/>
      <c r="N11" s="801"/>
      <c r="O11" s="801"/>
      <c r="P11" s="801"/>
      <c r="Q11" s="801"/>
      <c r="R11" s="801"/>
      <c r="S11" s="889"/>
      <c r="T11" s="804"/>
      <c r="U11" s="804"/>
      <c r="V11" s="840"/>
      <c r="W11" s="886"/>
      <c r="X11" s="886"/>
      <c r="Y11" s="886"/>
      <c r="Z11" s="886"/>
      <c r="AA11" s="886"/>
      <c r="AB11" s="886"/>
      <c r="AC11" s="886"/>
      <c r="AD11" s="886"/>
      <c r="AE11" s="886"/>
      <c r="AF11" s="883"/>
      <c r="AR11" s="194" t="s">
        <v>322</v>
      </c>
      <c r="AS11" s="165"/>
      <c r="AT11" s="165"/>
      <c r="AU11" s="165"/>
      <c r="AV11" s="165"/>
      <c r="AW11" s="165"/>
      <c r="AX11" s="165"/>
      <c r="AY11" s="195"/>
    </row>
    <row r="12" spans="1:51" ht="13.9" customHeight="1">
      <c r="A12" s="827"/>
      <c r="B12" s="828"/>
      <c r="C12" s="165"/>
      <c r="D12" s="811"/>
      <c r="E12" s="814"/>
      <c r="F12" s="815"/>
      <c r="G12" s="815"/>
      <c r="H12" s="815"/>
      <c r="I12" s="815"/>
      <c r="J12" s="815"/>
      <c r="K12" s="816"/>
      <c r="L12" s="799"/>
      <c r="M12" s="799"/>
      <c r="N12" s="799"/>
      <c r="O12" s="799"/>
      <c r="P12" s="799"/>
      <c r="Q12" s="799"/>
      <c r="R12" s="799"/>
      <c r="S12" s="887"/>
      <c r="T12" s="802"/>
      <c r="U12" s="802"/>
      <c r="V12" s="802"/>
      <c r="W12" s="884"/>
      <c r="X12" s="884"/>
      <c r="Y12" s="884"/>
      <c r="Z12" s="884"/>
      <c r="AA12" s="884"/>
      <c r="AB12" s="884"/>
      <c r="AC12" s="884"/>
      <c r="AD12" s="884"/>
      <c r="AE12" s="884"/>
      <c r="AF12" s="881"/>
      <c r="AR12" s="194" t="s">
        <v>323</v>
      </c>
      <c r="AS12" s="165"/>
      <c r="AT12" s="165"/>
      <c r="AU12" s="165"/>
      <c r="AV12" s="165"/>
      <c r="AW12" s="165"/>
      <c r="AX12" s="165"/>
      <c r="AY12" s="195"/>
    </row>
    <row r="13" spans="1:51" ht="13.9" customHeight="1">
      <c r="A13" s="348" t="s">
        <v>474</v>
      </c>
      <c r="B13" s="349"/>
      <c r="C13" s="165"/>
      <c r="D13" s="812"/>
      <c r="E13" s="817"/>
      <c r="F13" s="818"/>
      <c r="G13" s="818"/>
      <c r="H13" s="818"/>
      <c r="I13" s="818"/>
      <c r="J13" s="818"/>
      <c r="K13" s="819"/>
      <c r="L13" s="800"/>
      <c r="M13" s="800"/>
      <c r="N13" s="800"/>
      <c r="O13" s="800"/>
      <c r="P13" s="800"/>
      <c r="Q13" s="800"/>
      <c r="R13" s="800"/>
      <c r="S13" s="888"/>
      <c r="T13" s="803"/>
      <c r="U13" s="803"/>
      <c r="V13" s="803"/>
      <c r="W13" s="885"/>
      <c r="X13" s="885"/>
      <c r="Y13" s="885"/>
      <c r="Z13" s="885"/>
      <c r="AA13" s="885"/>
      <c r="AB13" s="885"/>
      <c r="AC13" s="885"/>
      <c r="AD13" s="885"/>
      <c r="AE13" s="885"/>
      <c r="AF13" s="882"/>
      <c r="AR13" s="194" t="s">
        <v>324</v>
      </c>
      <c r="AS13" s="165"/>
      <c r="AT13" s="165"/>
      <c r="AU13" s="165"/>
      <c r="AV13" s="165"/>
      <c r="AW13" s="165"/>
      <c r="AX13" s="165"/>
      <c r="AY13" s="195"/>
    </row>
    <row r="14" spans="1:51" ht="13.9" customHeight="1">
      <c r="A14" s="823"/>
      <c r="B14" s="824"/>
      <c r="C14" s="165"/>
      <c r="D14" s="813"/>
      <c r="E14" s="820"/>
      <c r="F14" s="821"/>
      <c r="G14" s="821"/>
      <c r="H14" s="821"/>
      <c r="I14" s="821"/>
      <c r="J14" s="821"/>
      <c r="K14" s="822"/>
      <c r="L14" s="801"/>
      <c r="M14" s="801"/>
      <c r="N14" s="801"/>
      <c r="O14" s="801"/>
      <c r="P14" s="801"/>
      <c r="Q14" s="801"/>
      <c r="R14" s="801"/>
      <c r="S14" s="889"/>
      <c r="T14" s="804"/>
      <c r="U14" s="804"/>
      <c r="V14" s="804"/>
      <c r="W14" s="886"/>
      <c r="X14" s="886"/>
      <c r="Y14" s="886"/>
      <c r="Z14" s="886"/>
      <c r="AA14" s="886"/>
      <c r="AB14" s="886"/>
      <c r="AC14" s="886"/>
      <c r="AD14" s="886"/>
      <c r="AE14" s="886"/>
      <c r="AF14" s="883"/>
      <c r="AR14" s="194" t="s">
        <v>325</v>
      </c>
      <c r="AS14" s="165"/>
      <c r="AT14" s="165"/>
      <c r="AU14" s="165"/>
      <c r="AV14" s="165"/>
      <c r="AW14" s="165"/>
      <c r="AX14" s="165"/>
      <c r="AY14" s="195"/>
    </row>
    <row r="15" spans="1:51" ht="13.9" customHeight="1" thickBot="1">
      <c r="A15" s="890"/>
      <c r="B15" s="891"/>
      <c r="C15" s="165"/>
      <c r="D15" s="811"/>
      <c r="E15" s="892"/>
      <c r="F15" s="893"/>
      <c r="G15" s="893"/>
      <c r="H15" s="893"/>
      <c r="I15" s="893"/>
      <c r="J15" s="893"/>
      <c r="K15" s="894"/>
      <c r="L15" s="799"/>
      <c r="M15" s="799"/>
      <c r="N15" s="799"/>
      <c r="O15" s="799"/>
      <c r="P15" s="799"/>
      <c r="Q15" s="799"/>
      <c r="R15" s="799"/>
      <c r="S15" s="887"/>
      <c r="T15" s="802"/>
      <c r="U15" s="802"/>
      <c r="V15" s="802"/>
      <c r="W15" s="884"/>
      <c r="X15" s="884"/>
      <c r="Y15" s="884"/>
      <c r="Z15" s="884"/>
      <c r="AA15" s="884"/>
      <c r="AB15" s="884"/>
      <c r="AC15" s="884"/>
      <c r="AD15" s="884"/>
      <c r="AE15" s="884"/>
      <c r="AF15" s="881"/>
      <c r="AR15" s="194" t="s">
        <v>326</v>
      </c>
      <c r="AS15" s="165"/>
      <c r="AT15" s="165"/>
      <c r="AU15" s="165"/>
      <c r="AV15" s="165"/>
      <c r="AW15" s="165"/>
      <c r="AX15" s="165"/>
      <c r="AY15" s="195"/>
    </row>
    <row r="16" spans="1:51" ht="13.9" customHeight="1" thickBot="1">
      <c r="A16" s="196"/>
      <c r="B16" s="165"/>
      <c r="C16" s="165"/>
      <c r="D16" s="812"/>
      <c r="E16" s="866"/>
      <c r="F16" s="867"/>
      <c r="G16" s="867"/>
      <c r="H16" s="867"/>
      <c r="I16" s="867"/>
      <c r="J16" s="867"/>
      <c r="K16" s="868"/>
      <c r="L16" s="800"/>
      <c r="M16" s="800"/>
      <c r="N16" s="800"/>
      <c r="O16" s="800"/>
      <c r="P16" s="800"/>
      <c r="Q16" s="800"/>
      <c r="R16" s="800"/>
      <c r="S16" s="888"/>
      <c r="T16" s="803"/>
      <c r="U16" s="803"/>
      <c r="V16" s="803"/>
      <c r="W16" s="885"/>
      <c r="X16" s="885"/>
      <c r="Y16" s="885"/>
      <c r="Z16" s="885"/>
      <c r="AA16" s="885"/>
      <c r="AB16" s="885"/>
      <c r="AC16" s="885"/>
      <c r="AD16" s="885"/>
      <c r="AE16" s="885"/>
      <c r="AF16" s="882"/>
      <c r="AR16" s="194" t="s">
        <v>327</v>
      </c>
      <c r="AS16" s="165"/>
      <c r="AT16" s="165"/>
      <c r="AU16" s="165"/>
      <c r="AV16" s="165"/>
      <c r="AW16" s="165"/>
      <c r="AX16" s="165"/>
      <c r="AY16" s="195"/>
    </row>
    <row r="17" spans="1:51" ht="13.9" customHeight="1">
      <c r="A17" s="895" t="s">
        <v>328</v>
      </c>
      <c r="B17" s="896"/>
      <c r="C17" s="165"/>
      <c r="D17" s="813"/>
      <c r="E17" s="869"/>
      <c r="F17" s="870"/>
      <c r="G17" s="870"/>
      <c r="H17" s="870"/>
      <c r="I17" s="870"/>
      <c r="J17" s="870"/>
      <c r="K17" s="871"/>
      <c r="L17" s="801"/>
      <c r="M17" s="801"/>
      <c r="N17" s="801"/>
      <c r="O17" s="801"/>
      <c r="P17" s="801"/>
      <c r="Q17" s="801"/>
      <c r="R17" s="801"/>
      <c r="S17" s="889"/>
      <c r="T17" s="804"/>
      <c r="U17" s="804"/>
      <c r="V17" s="804"/>
      <c r="W17" s="886"/>
      <c r="X17" s="886"/>
      <c r="Y17" s="886"/>
      <c r="Z17" s="886"/>
      <c r="AA17" s="886"/>
      <c r="AB17" s="886"/>
      <c r="AC17" s="886"/>
      <c r="AD17" s="886"/>
      <c r="AE17" s="886"/>
      <c r="AF17" s="883"/>
      <c r="AR17" s="197" t="s">
        <v>329</v>
      </c>
      <c r="AS17" s="198"/>
      <c r="AT17" s="198"/>
      <c r="AU17" s="198"/>
      <c r="AV17" s="198"/>
      <c r="AW17" s="198"/>
      <c r="AX17" s="198"/>
      <c r="AY17" s="199"/>
    </row>
    <row r="18" spans="1:51" ht="13.9" customHeight="1">
      <c r="A18" s="897" t="s">
        <v>330</v>
      </c>
      <c r="B18" s="898"/>
      <c r="C18" s="165"/>
      <c r="D18" s="811"/>
      <c r="E18" s="892"/>
      <c r="F18" s="893"/>
      <c r="G18" s="893"/>
      <c r="H18" s="893"/>
      <c r="I18" s="893"/>
      <c r="J18" s="893"/>
      <c r="K18" s="894"/>
      <c r="L18" s="799"/>
      <c r="M18" s="799"/>
      <c r="N18" s="799"/>
      <c r="O18" s="799"/>
      <c r="P18" s="799"/>
      <c r="Q18" s="799"/>
      <c r="R18" s="799"/>
      <c r="S18" s="887"/>
      <c r="T18" s="802"/>
      <c r="U18" s="802"/>
      <c r="V18" s="802"/>
      <c r="W18" s="884"/>
      <c r="X18" s="884"/>
      <c r="Y18" s="884"/>
      <c r="Z18" s="884"/>
      <c r="AA18" s="884"/>
      <c r="AB18" s="884"/>
      <c r="AC18" s="884"/>
      <c r="AD18" s="884"/>
      <c r="AE18" s="884"/>
      <c r="AF18" s="881"/>
    </row>
    <row r="19" spans="1:51" ht="13.9" customHeight="1">
      <c r="A19" s="899"/>
      <c r="B19" s="900"/>
      <c r="C19" s="165"/>
      <c r="D19" s="812"/>
      <c r="E19" s="866"/>
      <c r="F19" s="867"/>
      <c r="G19" s="867"/>
      <c r="H19" s="867"/>
      <c r="I19" s="867"/>
      <c r="J19" s="867"/>
      <c r="K19" s="868"/>
      <c r="L19" s="800"/>
      <c r="M19" s="800"/>
      <c r="N19" s="800"/>
      <c r="O19" s="800"/>
      <c r="P19" s="800"/>
      <c r="Q19" s="800"/>
      <c r="R19" s="800"/>
      <c r="S19" s="888"/>
      <c r="T19" s="803"/>
      <c r="U19" s="803"/>
      <c r="V19" s="803"/>
      <c r="W19" s="885"/>
      <c r="X19" s="885"/>
      <c r="Y19" s="885"/>
      <c r="Z19" s="885"/>
      <c r="AA19" s="885"/>
      <c r="AB19" s="885"/>
      <c r="AC19" s="885"/>
      <c r="AD19" s="885"/>
      <c r="AE19" s="885"/>
      <c r="AF19" s="882"/>
    </row>
    <row r="20" spans="1:51" ht="13.9" customHeight="1">
      <c r="A20" s="901" t="s">
        <v>331</v>
      </c>
      <c r="B20" s="902"/>
      <c r="C20" s="165"/>
      <c r="D20" s="813"/>
      <c r="E20" s="869"/>
      <c r="F20" s="870"/>
      <c r="G20" s="870"/>
      <c r="H20" s="870"/>
      <c r="I20" s="870"/>
      <c r="J20" s="870"/>
      <c r="K20" s="871"/>
      <c r="L20" s="801"/>
      <c r="M20" s="801"/>
      <c r="N20" s="801"/>
      <c r="O20" s="801"/>
      <c r="P20" s="801"/>
      <c r="Q20" s="801"/>
      <c r="R20" s="801"/>
      <c r="S20" s="889"/>
      <c r="T20" s="804"/>
      <c r="U20" s="804"/>
      <c r="V20" s="804"/>
      <c r="W20" s="886"/>
      <c r="X20" s="886"/>
      <c r="Y20" s="886"/>
      <c r="Z20" s="886"/>
      <c r="AA20" s="886"/>
      <c r="AB20" s="886"/>
      <c r="AC20" s="886"/>
      <c r="AD20" s="886"/>
      <c r="AE20" s="886"/>
      <c r="AF20" s="883"/>
    </row>
    <row r="21" spans="1:51" ht="13.9" customHeight="1" thickBot="1">
      <c r="A21" s="903" t="s">
        <v>332</v>
      </c>
      <c r="B21" s="904"/>
      <c r="C21" s="165"/>
      <c r="D21" s="811"/>
      <c r="E21" s="892"/>
      <c r="F21" s="893"/>
      <c r="G21" s="893"/>
      <c r="H21" s="893"/>
      <c r="I21" s="893"/>
      <c r="J21" s="893"/>
      <c r="K21" s="894"/>
      <c r="L21" s="799"/>
      <c r="M21" s="799"/>
      <c r="N21" s="799"/>
      <c r="O21" s="799"/>
      <c r="P21" s="799"/>
      <c r="Q21" s="799"/>
      <c r="R21" s="799"/>
      <c r="S21" s="887"/>
      <c r="T21" s="802"/>
      <c r="U21" s="802"/>
      <c r="V21" s="802"/>
      <c r="W21" s="884"/>
      <c r="X21" s="884"/>
      <c r="Y21" s="884"/>
      <c r="Z21" s="884"/>
      <c r="AA21" s="884"/>
      <c r="AB21" s="884"/>
      <c r="AC21" s="884"/>
      <c r="AD21" s="884"/>
      <c r="AE21" s="884"/>
      <c r="AF21" s="881"/>
    </row>
    <row r="22" spans="1:51" ht="13.9" customHeight="1">
      <c r="A22" s="905" t="s">
        <v>333</v>
      </c>
      <c r="B22" s="906"/>
      <c r="C22" s="165"/>
      <c r="D22" s="812"/>
      <c r="E22" s="866"/>
      <c r="F22" s="867"/>
      <c r="G22" s="867"/>
      <c r="H22" s="867"/>
      <c r="I22" s="867"/>
      <c r="J22" s="867"/>
      <c r="K22" s="868"/>
      <c r="L22" s="800"/>
      <c r="M22" s="800"/>
      <c r="N22" s="800"/>
      <c r="O22" s="800"/>
      <c r="P22" s="800"/>
      <c r="Q22" s="800"/>
      <c r="R22" s="800"/>
      <c r="S22" s="888"/>
      <c r="T22" s="803"/>
      <c r="U22" s="803"/>
      <c r="V22" s="803"/>
      <c r="W22" s="885"/>
      <c r="X22" s="885"/>
      <c r="Y22" s="885"/>
      <c r="Z22" s="885"/>
      <c r="AA22" s="885"/>
      <c r="AB22" s="885"/>
      <c r="AC22" s="885"/>
      <c r="AD22" s="885"/>
      <c r="AE22" s="885"/>
      <c r="AF22" s="882"/>
    </row>
    <row r="23" spans="1:51" ht="13.9" customHeight="1">
      <c r="A23" s="899"/>
      <c r="B23" s="900"/>
      <c r="C23" s="165"/>
      <c r="D23" s="813"/>
      <c r="E23" s="869"/>
      <c r="F23" s="870"/>
      <c r="G23" s="870"/>
      <c r="H23" s="870"/>
      <c r="I23" s="870"/>
      <c r="J23" s="870"/>
      <c r="K23" s="871"/>
      <c r="L23" s="801"/>
      <c r="M23" s="801"/>
      <c r="N23" s="801"/>
      <c r="O23" s="801"/>
      <c r="P23" s="801"/>
      <c r="Q23" s="801"/>
      <c r="R23" s="801"/>
      <c r="S23" s="889"/>
      <c r="T23" s="804"/>
      <c r="U23" s="804"/>
      <c r="V23" s="804"/>
      <c r="W23" s="886"/>
      <c r="X23" s="886"/>
      <c r="Y23" s="886"/>
      <c r="Z23" s="886"/>
      <c r="AA23" s="886"/>
      <c r="AB23" s="886"/>
      <c r="AC23" s="886"/>
      <c r="AD23" s="886"/>
      <c r="AE23" s="886"/>
      <c r="AF23" s="883"/>
    </row>
    <row r="24" spans="1:51" ht="13.9" customHeight="1">
      <c r="A24" s="901" t="s">
        <v>331</v>
      </c>
      <c r="B24" s="902"/>
      <c r="C24" s="165"/>
      <c r="D24" s="811"/>
      <c r="E24" s="892"/>
      <c r="F24" s="893"/>
      <c r="G24" s="893"/>
      <c r="H24" s="893"/>
      <c r="I24" s="893"/>
      <c r="J24" s="893"/>
      <c r="K24" s="894"/>
      <c r="L24" s="799"/>
      <c r="M24" s="799"/>
      <c r="N24" s="799"/>
      <c r="O24" s="799"/>
      <c r="P24" s="799"/>
      <c r="Q24" s="799"/>
      <c r="R24" s="799"/>
      <c r="S24" s="887"/>
      <c r="T24" s="802"/>
      <c r="U24" s="802"/>
      <c r="V24" s="802"/>
      <c r="W24" s="884"/>
      <c r="X24" s="884"/>
      <c r="Y24" s="884"/>
      <c r="Z24" s="884"/>
      <c r="AA24" s="884"/>
      <c r="AB24" s="884"/>
      <c r="AC24" s="884"/>
      <c r="AD24" s="884"/>
      <c r="AE24" s="884"/>
      <c r="AF24" s="881"/>
    </row>
    <row r="25" spans="1:51" ht="13.9" customHeight="1" thickBot="1">
      <c r="A25" s="903" t="s">
        <v>332</v>
      </c>
      <c r="B25" s="904"/>
      <c r="C25" s="165"/>
      <c r="D25" s="812"/>
      <c r="E25" s="866"/>
      <c r="F25" s="867"/>
      <c r="G25" s="867"/>
      <c r="H25" s="867"/>
      <c r="I25" s="867"/>
      <c r="J25" s="867"/>
      <c r="K25" s="868"/>
      <c r="L25" s="800"/>
      <c r="M25" s="800"/>
      <c r="N25" s="800"/>
      <c r="O25" s="800"/>
      <c r="P25" s="800"/>
      <c r="Q25" s="800"/>
      <c r="R25" s="800"/>
      <c r="S25" s="888"/>
      <c r="T25" s="803"/>
      <c r="U25" s="803"/>
      <c r="V25" s="803"/>
      <c r="W25" s="885"/>
      <c r="X25" s="885"/>
      <c r="Y25" s="885"/>
      <c r="Z25" s="885"/>
      <c r="AA25" s="885"/>
      <c r="AB25" s="885"/>
      <c r="AC25" s="885"/>
      <c r="AD25" s="885"/>
      <c r="AE25" s="885"/>
      <c r="AF25" s="882"/>
    </row>
    <row r="26" spans="1:51" ht="13.9" customHeight="1">
      <c r="A26" s="905" t="s">
        <v>334</v>
      </c>
      <c r="B26" s="906"/>
      <c r="C26" s="165"/>
      <c r="D26" s="813"/>
      <c r="E26" s="869"/>
      <c r="F26" s="870"/>
      <c r="G26" s="870"/>
      <c r="H26" s="870"/>
      <c r="I26" s="870"/>
      <c r="J26" s="870"/>
      <c r="K26" s="871"/>
      <c r="L26" s="801"/>
      <c r="M26" s="801"/>
      <c r="N26" s="801"/>
      <c r="O26" s="801"/>
      <c r="P26" s="801"/>
      <c r="Q26" s="801"/>
      <c r="R26" s="801"/>
      <c r="S26" s="889"/>
      <c r="T26" s="804"/>
      <c r="U26" s="804"/>
      <c r="V26" s="804"/>
      <c r="W26" s="886"/>
      <c r="X26" s="886"/>
      <c r="Y26" s="886"/>
      <c r="Z26" s="886"/>
      <c r="AA26" s="886"/>
      <c r="AB26" s="886"/>
      <c r="AC26" s="886"/>
      <c r="AD26" s="886"/>
      <c r="AE26" s="886"/>
      <c r="AF26" s="883"/>
    </row>
    <row r="27" spans="1:51" ht="13.9" customHeight="1">
      <c r="A27" s="899"/>
      <c r="B27" s="900"/>
      <c r="C27" s="165"/>
      <c r="D27" s="811"/>
      <c r="E27" s="892"/>
      <c r="F27" s="893"/>
      <c r="G27" s="893"/>
      <c r="H27" s="893"/>
      <c r="I27" s="893"/>
      <c r="J27" s="893"/>
      <c r="K27" s="894"/>
      <c r="L27" s="799"/>
      <c r="M27" s="799"/>
      <c r="N27" s="799"/>
      <c r="O27" s="799"/>
      <c r="P27" s="799"/>
      <c r="Q27" s="799"/>
      <c r="R27" s="799"/>
      <c r="S27" s="887"/>
      <c r="T27" s="802"/>
      <c r="U27" s="802"/>
      <c r="V27" s="802"/>
      <c r="W27" s="884"/>
      <c r="X27" s="884"/>
      <c r="Y27" s="884"/>
      <c r="Z27" s="884"/>
      <c r="AA27" s="884"/>
      <c r="AB27" s="884"/>
      <c r="AC27" s="884"/>
      <c r="AD27" s="884"/>
      <c r="AE27" s="884"/>
      <c r="AF27" s="881"/>
    </row>
    <row r="28" spans="1:51" ht="13.9" customHeight="1">
      <c r="A28" s="901" t="s">
        <v>331</v>
      </c>
      <c r="B28" s="902"/>
      <c r="C28" s="165"/>
      <c r="D28" s="812"/>
      <c r="E28" s="866"/>
      <c r="F28" s="867"/>
      <c r="G28" s="867"/>
      <c r="H28" s="867"/>
      <c r="I28" s="867"/>
      <c r="J28" s="867"/>
      <c r="K28" s="868"/>
      <c r="L28" s="800"/>
      <c r="M28" s="800"/>
      <c r="N28" s="800"/>
      <c r="O28" s="800"/>
      <c r="P28" s="800"/>
      <c r="Q28" s="800"/>
      <c r="R28" s="800"/>
      <c r="S28" s="888"/>
      <c r="T28" s="803"/>
      <c r="U28" s="803"/>
      <c r="V28" s="803"/>
      <c r="W28" s="885"/>
      <c r="X28" s="885"/>
      <c r="Y28" s="885"/>
      <c r="Z28" s="885"/>
      <c r="AA28" s="885"/>
      <c r="AB28" s="885"/>
      <c r="AC28" s="885"/>
      <c r="AD28" s="885"/>
      <c r="AE28" s="885"/>
      <c r="AF28" s="882"/>
    </row>
    <row r="29" spans="1:51" ht="13.9" customHeight="1" thickBot="1">
      <c r="A29" s="903" t="s">
        <v>332</v>
      </c>
      <c r="B29" s="904"/>
      <c r="C29" s="165"/>
      <c r="D29" s="813"/>
      <c r="E29" s="869"/>
      <c r="F29" s="870"/>
      <c r="G29" s="870"/>
      <c r="H29" s="870"/>
      <c r="I29" s="870"/>
      <c r="J29" s="870"/>
      <c r="K29" s="871"/>
      <c r="L29" s="801"/>
      <c r="M29" s="801"/>
      <c r="N29" s="801"/>
      <c r="O29" s="801"/>
      <c r="P29" s="801"/>
      <c r="Q29" s="801"/>
      <c r="R29" s="801"/>
      <c r="S29" s="889"/>
      <c r="T29" s="804"/>
      <c r="U29" s="804"/>
      <c r="V29" s="804"/>
      <c r="W29" s="886"/>
      <c r="X29" s="886"/>
      <c r="Y29" s="886"/>
      <c r="Z29" s="886"/>
      <c r="AA29" s="886"/>
      <c r="AB29" s="886"/>
      <c r="AC29" s="886"/>
      <c r="AD29" s="886"/>
      <c r="AE29" s="886"/>
      <c r="AF29" s="883"/>
    </row>
    <row r="30" spans="1:51" ht="13.9" customHeight="1" thickBot="1">
      <c r="A30" s="196"/>
      <c r="B30" s="165"/>
      <c r="C30" s="165"/>
      <c r="D30" s="811"/>
      <c r="E30" s="892"/>
      <c r="F30" s="893"/>
      <c r="G30" s="893"/>
      <c r="H30" s="893"/>
      <c r="I30" s="893"/>
      <c r="J30" s="893"/>
      <c r="K30" s="894"/>
      <c r="L30" s="799"/>
      <c r="M30" s="799"/>
      <c r="N30" s="799"/>
      <c r="O30" s="799"/>
      <c r="P30" s="799"/>
      <c r="Q30" s="799"/>
      <c r="R30" s="799"/>
      <c r="S30" s="887"/>
      <c r="T30" s="802"/>
      <c r="U30" s="802"/>
      <c r="V30" s="802"/>
      <c r="W30" s="884"/>
      <c r="X30" s="884"/>
      <c r="Y30" s="884"/>
      <c r="Z30" s="884"/>
      <c r="AA30" s="884"/>
      <c r="AB30" s="884"/>
      <c r="AC30" s="884"/>
      <c r="AD30" s="884"/>
      <c r="AE30" s="884"/>
      <c r="AF30" s="881"/>
    </row>
    <row r="31" spans="1:51" ht="13.9" customHeight="1">
      <c r="A31" s="895" t="s">
        <v>335</v>
      </c>
      <c r="B31" s="896"/>
      <c r="C31" s="165"/>
      <c r="D31" s="812"/>
      <c r="E31" s="866"/>
      <c r="F31" s="867"/>
      <c r="G31" s="867"/>
      <c r="H31" s="867"/>
      <c r="I31" s="867"/>
      <c r="J31" s="867"/>
      <c r="K31" s="868"/>
      <c r="L31" s="800"/>
      <c r="M31" s="800"/>
      <c r="N31" s="800"/>
      <c r="O31" s="800"/>
      <c r="P31" s="800"/>
      <c r="Q31" s="800"/>
      <c r="R31" s="800"/>
      <c r="S31" s="888"/>
      <c r="T31" s="803"/>
      <c r="U31" s="803"/>
      <c r="V31" s="803"/>
      <c r="W31" s="885"/>
      <c r="X31" s="885"/>
      <c r="Y31" s="885"/>
      <c r="Z31" s="885"/>
      <c r="AA31" s="885"/>
      <c r="AB31" s="885"/>
      <c r="AC31" s="885"/>
      <c r="AD31" s="885"/>
      <c r="AE31" s="885"/>
      <c r="AF31" s="882"/>
    </row>
    <row r="32" spans="1:51" ht="13.9" customHeight="1">
      <c r="A32" s="897" t="s">
        <v>336</v>
      </c>
      <c r="B32" s="898"/>
      <c r="C32" s="165"/>
      <c r="D32" s="813"/>
      <c r="E32" s="869"/>
      <c r="F32" s="870"/>
      <c r="G32" s="870"/>
      <c r="H32" s="870"/>
      <c r="I32" s="870"/>
      <c r="J32" s="870"/>
      <c r="K32" s="871"/>
      <c r="L32" s="801"/>
      <c r="M32" s="801"/>
      <c r="N32" s="801"/>
      <c r="O32" s="801"/>
      <c r="P32" s="801"/>
      <c r="Q32" s="801"/>
      <c r="R32" s="801"/>
      <c r="S32" s="889"/>
      <c r="T32" s="804"/>
      <c r="U32" s="804"/>
      <c r="V32" s="804"/>
      <c r="W32" s="886"/>
      <c r="X32" s="886"/>
      <c r="Y32" s="886"/>
      <c r="Z32" s="886"/>
      <c r="AA32" s="886"/>
      <c r="AB32" s="886"/>
      <c r="AC32" s="886"/>
      <c r="AD32" s="886"/>
      <c r="AE32" s="886"/>
      <c r="AF32" s="883"/>
    </row>
    <row r="33" spans="1:42" ht="13.9" customHeight="1">
      <c r="A33" s="899"/>
      <c r="B33" s="900"/>
      <c r="C33" s="165"/>
      <c r="D33" s="811"/>
      <c r="E33" s="892"/>
      <c r="F33" s="893"/>
      <c r="G33" s="893"/>
      <c r="H33" s="893"/>
      <c r="I33" s="893"/>
      <c r="J33" s="893"/>
      <c r="K33" s="894"/>
      <c r="L33" s="799"/>
      <c r="M33" s="799"/>
      <c r="N33" s="799"/>
      <c r="O33" s="799"/>
      <c r="P33" s="799"/>
      <c r="Q33" s="799"/>
      <c r="R33" s="799"/>
      <c r="S33" s="887"/>
      <c r="T33" s="802"/>
      <c r="U33" s="802"/>
      <c r="V33" s="802"/>
      <c r="W33" s="884"/>
      <c r="X33" s="884"/>
      <c r="Y33" s="884"/>
      <c r="Z33" s="884"/>
      <c r="AA33" s="884"/>
      <c r="AB33" s="884"/>
      <c r="AC33" s="884"/>
      <c r="AD33" s="884"/>
      <c r="AE33" s="884"/>
      <c r="AF33" s="881"/>
    </row>
    <row r="34" spans="1:42" ht="13.9" customHeight="1">
      <c r="A34" s="901" t="s">
        <v>331</v>
      </c>
      <c r="B34" s="902"/>
      <c r="C34" s="165"/>
      <c r="D34" s="812"/>
      <c r="E34" s="866"/>
      <c r="F34" s="867"/>
      <c r="G34" s="867"/>
      <c r="H34" s="867"/>
      <c r="I34" s="867"/>
      <c r="J34" s="867"/>
      <c r="K34" s="868"/>
      <c r="L34" s="800"/>
      <c r="M34" s="800"/>
      <c r="N34" s="800"/>
      <c r="O34" s="800"/>
      <c r="P34" s="800"/>
      <c r="Q34" s="800"/>
      <c r="R34" s="800"/>
      <c r="S34" s="888"/>
      <c r="T34" s="803"/>
      <c r="U34" s="803"/>
      <c r="V34" s="803"/>
      <c r="W34" s="885"/>
      <c r="X34" s="885"/>
      <c r="Y34" s="885"/>
      <c r="Z34" s="885"/>
      <c r="AA34" s="885"/>
      <c r="AB34" s="885"/>
      <c r="AC34" s="885"/>
      <c r="AD34" s="885"/>
      <c r="AE34" s="885"/>
      <c r="AF34" s="882"/>
    </row>
    <row r="35" spans="1:42" ht="13.9" customHeight="1" thickBot="1">
      <c r="A35" s="903" t="s">
        <v>332</v>
      </c>
      <c r="B35" s="904"/>
      <c r="C35" s="165"/>
      <c r="D35" s="813"/>
      <c r="E35" s="869"/>
      <c r="F35" s="870"/>
      <c r="G35" s="870"/>
      <c r="H35" s="870"/>
      <c r="I35" s="870"/>
      <c r="J35" s="870"/>
      <c r="K35" s="871"/>
      <c r="L35" s="801"/>
      <c r="M35" s="801"/>
      <c r="N35" s="801"/>
      <c r="O35" s="801"/>
      <c r="P35" s="801"/>
      <c r="Q35" s="801"/>
      <c r="R35" s="801"/>
      <c r="S35" s="889"/>
      <c r="T35" s="804"/>
      <c r="U35" s="804"/>
      <c r="V35" s="804"/>
      <c r="W35" s="886"/>
      <c r="X35" s="886"/>
      <c r="Y35" s="886"/>
      <c r="Z35" s="886"/>
      <c r="AA35" s="886"/>
      <c r="AB35" s="886"/>
      <c r="AC35" s="886"/>
      <c r="AD35" s="886"/>
      <c r="AE35" s="886"/>
      <c r="AF35" s="883"/>
    </row>
    <row r="36" spans="1:42" ht="13.9" customHeight="1">
      <c r="A36" s="907"/>
      <c r="B36" s="908"/>
      <c r="C36" s="165"/>
      <c r="D36" s="811"/>
      <c r="E36" s="892"/>
      <c r="F36" s="893"/>
      <c r="G36" s="893"/>
      <c r="H36" s="893"/>
      <c r="I36" s="893"/>
      <c r="J36" s="893"/>
      <c r="K36" s="894"/>
      <c r="L36" s="799"/>
      <c r="M36" s="799"/>
      <c r="N36" s="799"/>
      <c r="O36" s="799"/>
      <c r="P36" s="799"/>
      <c r="Q36" s="799"/>
      <c r="R36" s="799"/>
      <c r="S36" s="887"/>
      <c r="T36" s="802"/>
      <c r="U36" s="802"/>
      <c r="V36" s="802"/>
      <c r="W36" s="884"/>
      <c r="X36" s="884"/>
      <c r="Y36" s="884"/>
      <c r="Z36" s="884"/>
      <c r="AA36" s="884"/>
      <c r="AB36" s="884"/>
      <c r="AC36" s="884"/>
      <c r="AD36" s="884"/>
      <c r="AE36" s="884"/>
      <c r="AF36" s="881"/>
    </row>
    <row r="37" spans="1:42" ht="13.9" customHeight="1">
      <c r="A37" s="827"/>
      <c r="B37" s="828"/>
      <c r="C37" s="165"/>
      <c r="D37" s="812"/>
      <c r="E37" s="866"/>
      <c r="F37" s="867"/>
      <c r="G37" s="867"/>
      <c r="H37" s="867"/>
      <c r="I37" s="867"/>
      <c r="J37" s="867"/>
      <c r="K37" s="868"/>
      <c r="L37" s="800"/>
      <c r="M37" s="800"/>
      <c r="N37" s="800"/>
      <c r="O37" s="800"/>
      <c r="P37" s="800"/>
      <c r="Q37" s="800"/>
      <c r="R37" s="800"/>
      <c r="S37" s="888"/>
      <c r="T37" s="803"/>
      <c r="U37" s="803"/>
      <c r="V37" s="803"/>
      <c r="W37" s="885"/>
      <c r="X37" s="885"/>
      <c r="Y37" s="885"/>
      <c r="Z37" s="885"/>
      <c r="AA37" s="885"/>
      <c r="AB37" s="885"/>
      <c r="AC37" s="885"/>
      <c r="AD37" s="885"/>
      <c r="AE37" s="885"/>
      <c r="AF37" s="882"/>
    </row>
    <row r="38" spans="1:42" ht="13.9" customHeight="1">
      <c r="A38" s="901" t="s">
        <v>331</v>
      </c>
      <c r="B38" s="902"/>
      <c r="C38" s="165"/>
      <c r="D38" s="813"/>
      <c r="E38" s="869"/>
      <c r="F38" s="870"/>
      <c r="G38" s="870"/>
      <c r="H38" s="870"/>
      <c r="I38" s="870"/>
      <c r="J38" s="870"/>
      <c r="K38" s="871"/>
      <c r="L38" s="801"/>
      <c r="M38" s="801"/>
      <c r="N38" s="801"/>
      <c r="O38" s="801"/>
      <c r="P38" s="801"/>
      <c r="Q38" s="801"/>
      <c r="R38" s="801"/>
      <c r="S38" s="889"/>
      <c r="T38" s="804"/>
      <c r="U38" s="804"/>
      <c r="V38" s="804"/>
      <c r="W38" s="886"/>
      <c r="X38" s="886"/>
      <c r="Y38" s="886"/>
      <c r="Z38" s="886"/>
      <c r="AA38" s="886"/>
      <c r="AB38" s="886"/>
      <c r="AC38" s="886"/>
      <c r="AD38" s="886"/>
      <c r="AE38" s="886"/>
      <c r="AF38" s="883"/>
    </row>
    <row r="39" spans="1:42" ht="13.9" customHeight="1" thickBot="1">
      <c r="A39" s="903" t="s">
        <v>332</v>
      </c>
      <c r="B39" s="904"/>
      <c r="C39" s="165"/>
      <c r="D39" s="811"/>
      <c r="E39" s="892"/>
      <c r="F39" s="893"/>
      <c r="G39" s="893"/>
      <c r="H39" s="893"/>
      <c r="I39" s="893"/>
      <c r="J39" s="893"/>
      <c r="K39" s="894"/>
      <c r="L39" s="799"/>
      <c r="M39" s="799"/>
      <c r="N39" s="799"/>
      <c r="O39" s="799"/>
      <c r="P39" s="799"/>
      <c r="Q39" s="799"/>
      <c r="R39" s="799"/>
      <c r="S39" s="887"/>
      <c r="T39" s="802"/>
      <c r="U39" s="802"/>
      <c r="V39" s="802"/>
      <c r="W39" s="884"/>
      <c r="X39" s="884"/>
      <c r="Y39" s="884"/>
      <c r="Z39" s="884"/>
      <c r="AA39" s="884"/>
      <c r="AB39" s="884"/>
      <c r="AC39" s="884"/>
      <c r="AD39" s="884"/>
      <c r="AE39" s="884"/>
      <c r="AF39" s="881"/>
    </row>
    <row r="40" spans="1:42" ht="13.9" customHeight="1">
      <c r="A40" s="907"/>
      <c r="B40" s="908"/>
      <c r="C40" s="165"/>
      <c r="D40" s="812"/>
      <c r="E40" s="866"/>
      <c r="F40" s="867"/>
      <c r="G40" s="867"/>
      <c r="H40" s="867"/>
      <c r="I40" s="867"/>
      <c r="J40" s="867"/>
      <c r="K40" s="868"/>
      <c r="L40" s="800"/>
      <c r="M40" s="800"/>
      <c r="N40" s="800"/>
      <c r="O40" s="800"/>
      <c r="P40" s="800"/>
      <c r="Q40" s="800"/>
      <c r="R40" s="800"/>
      <c r="S40" s="888"/>
      <c r="T40" s="803"/>
      <c r="U40" s="803"/>
      <c r="V40" s="803"/>
      <c r="W40" s="885"/>
      <c r="X40" s="885"/>
      <c r="Y40" s="885"/>
      <c r="Z40" s="885"/>
      <c r="AA40" s="885"/>
      <c r="AB40" s="885"/>
      <c r="AC40" s="885"/>
      <c r="AD40" s="885"/>
      <c r="AE40" s="885"/>
      <c r="AF40" s="882"/>
    </row>
    <row r="41" spans="1:42" ht="13.9" customHeight="1">
      <c r="A41" s="827"/>
      <c r="B41" s="828"/>
      <c r="C41" s="165"/>
      <c r="D41" s="813"/>
      <c r="E41" s="869"/>
      <c r="F41" s="870"/>
      <c r="G41" s="870"/>
      <c r="H41" s="870"/>
      <c r="I41" s="870"/>
      <c r="J41" s="870"/>
      <c r="K41" s="871"/>
      <c r="L41" s="801"/>
      <c r="M41" s="801"/>
      <c r="N41" s="801"/>
      <c r="O41" s="801"/>
      <c r="P41" s="801"/>
      <c r="Q41" s="801"/>
      <c r="R41" s="801"/>
      <c r="S41" s="889"/>
      <c r="T41" s="804"/>
      <c r="U41" s="804"/>
      <c r="V41" s="804"/>
      <c r="W41" s="886"/>
      <c r="X41" s="886"/>
      <c r="Y41" s="886"/>
      <c r="Z41" s="886"/>
      <c r="AA41" s="886"/>
      <c r="AB41" s="886"/>
      <c r="AC41" s="886"/>
      <c r="AD41" s="886"/>
      <c r="AE41" s="886"/>
      <c r="AF41" s="883"/>
    </row>
    <row r="42" spans="1:42" ht="13.9" customHeight="1">
      <c r="A42" s="901" t="s">
        <v>331</v>
      </c>
      <c r="B42" s="902"/>
      <c r="C42" s="165"/>
      <c r="D42" s="923"/>
      <c r="E42" s="925" t="s">
        <v>337</v>
      </c>
      <c r="F42" s="925"/>
      <c r="G42" s="925"/>
      <c r="H42" s="925"/>
      <c r="I42" s="925"/>
      <c r="J42" s="925"/>
      <c r="K42" s="925"/>
      <c r="L42" s="909"/>
      <c r="M42" s="909"/>
      <c r="N42" s="909"/>
      <c r="O42" s="909"/>
      <c r="P42" s="909"/>
      <c r="Q42" s="909"/>
      <c r="R42" s="917"/>
      <c r="S42" s="919"/>
      <c r="T42" s="921"/>
      <c r="U42" s="912"/>
      <c r="V42" s="200"/>
      <c r="W42" s="912"/>
      <c r="X42" s="912"/>
      <c r="Y42" s="912"/>
      <c r="Z42" s="912"/>
      <c r="AA42" s="912"/>
      <c r="AB42" s="912"/>
      <c r="AC42" s="912"/>
      <c r="AD42" s="912"/>
      <c r="AE42" s="799"/>
      <c r="AF42" s="915"/>
    </row>
    <row r="43" spans="1:42" ht="13.9" customHeight="1" thickBot="1">
      <c r="A43" s="903" t="s">
        <v>332</v>
      </c>
      <c r="B43" s="904"/>
      <c r="C43" s="165"/>
      <c r="D43" s="924"/>
      <c r="E43" s="926"/>
      <c r="F43" s="926"/>
      <c r="G43" s="926"/>
      <c r="H43" s="926"/>
      <c r="I43" s="926"/>
      <c r="J43" s="926"/>
      <c r="K43" s="926"/>
      <c r="L43" s="910"/>
      <c r="M43" s="910"/>
      <c r="N43" s="910"/>
      <c r="O43" s="910"/>
      <c r="P43" s="910"/>
      <c r="Q43" s="910"/>
      <c r="R43" s="918"/>
      <c r="S43" s="920"/>
      <c r="T43" s="922"/>
      <c r="U43" s="913"/>
      <c r="V43" s="201"/>
      <c r="W43" s="913"/>
      <c r="X43" s="913"/>
      <c r="Y43" s="913"/>
      <c r="Z43" s="913"/>
      <c r="AA43" s="913"/>
      <c r="AB43" s="913"/>
      <c r="AC43" s="913"/>
      <c r="AD43" s="913"/>
      <c r="AE43" s="914"/>
      <c r="AF43" s="916"/>
    </row>
    <row r="44" spans="1:42">
      <c r="A44" s="911" t="s">
        <v>338</v>
      </c>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row>
  </sheetData>
  <mergeCells count="334">
    <mergeCell ref="A44:AP44"/>
    <mergeCell ref="AB42:AB43"/>
    <mergeCell ref="AC42:AC43"/>
    <mergeCell ref="AD42:AD43"/>
    <mergeCell ref="AE42:AE43"/>
    <mergeCell ref="AF42:AF43"/>
    <mergeCell ref="A43:B43"/>
    <mergeCell ref="U42:U43"/>
    <mergeCell ref="W42:W43"/>
    <mergeCell ref="X42:X43"/>
    <mergeCell ref="Y42:Y43"/>
    <mergeCell ref="Z42:Z43"/>
    <mergeCell ref="AA42:AA43"/>
    <mergeCell ref="O42:O43"/>
    <mergeCell ref="P42:P43"/>
    <mergeCell ref="Q42:Q43"/>
    <mergeCell ref="R42:R43"/>
    <mergeCell ref="S42:S43"/>
    <mergeCell ref="T42:T43"/>
    <mergeCell ref="A42:B42"/>
    <mergeCell ref="D42:D43"/>
    <mergeCell ref="E42:K43"/>
    <mergeCell ref="L42:L43"/>
    <mergeCell ref="M42:M43"/>
    <mergeCell ref="AB36:AB38"/>
    <mergeCell ref="AC36:AC38"/>
    <mergeCell ref="N42:N43"/>
    <mergeCell ref="AA39:AA41"/>
    <mergeCell ref="AB39:AB41"/>
    <mergeCell ref="AC39:AC41"/>
    <mergeCell ref="AD39:AD41"/>
    <mergeCell ref="AE39:AE41"/>
    <mergeCell ref="AF39:AF41"/>
    <mergeCell ref="U39:U41"/>
    <mergeCell ref="V39:V41"/>
    <mergeCell ref="W39:W41"/>
    <mergeCell ref="X39:X41"/>
    <mergeCell ref="Y39:Y41"/>
    <mergeCell ref="Z39:Z41"/>
    <mergeCell ref="O39:O41"/>
    <mergeCell ref="P39:P41"/>
    <mergeCell ref="Q39:Q41"/>
    <mergeCell ref="R39:R41"/>
    <mergeCell ref="S39:S41"/>
    <mergeCell ref="T39:T41"/>
    <mergeCell ref="L36:L38"/>
    <mergeCell ref="M36:M38"/>
    <mergeCell ref="N36:N38"/>
    <mergeCell ref="O36:O38"/>
    <mergeCell ref="A39:B39"/>
    <mergeCell ref="D39:D41"/>
    <mergeCell ref="E39:K41"/>
    <mergeCell ref="L39:L41"/>
    <mergeCell ref="M39:M41"/>
    <mergeCell ref="N39:N41"/>
    <mergeCell ref="A40:B41"/>
    <mergeCell ref="W33:W35"/>
    <mergeCell ref="X33:X35"/>
    <mergeCell ref="Y33:Y35"/>
    <mergeCell ref="N33:N35"/>
    <mergeCell ref="O33:O35"/>
    <mergeCell ref="AD36:AD38"/>
    <mergeCell ref="AE36:AE38"/>
    <mergeCell ref="AF36:AF38"/>
    <mergeCell ref="A38:B38"/>
    <mergeCell ref="V36:V38"/>
    <mergeCell ref="W36:W38"/>
    <mergeCell ref="X36:X38"/>
    <mergeCell ref="Y36:Y38"/>
    <mergeCell ref="Z36:Z38"/>
    <mergeCell ref="AA36:AA38"/>
    <mergeCell ref="P36:P38"/>
    <mergeCell ref="Q36:Q38"/>
    <mergeCell ref="R36:R38"/>
    <mergeCell ref="S36:S38"/>
    <mergeCell ref="T36:T38"/>
    <mergeCell ref="U36:U38"/>
    <mergeCell ref="A36:B37"/>
    <mergeCell ref="D36:D38"/>
    <mergeCell ref="E36:K38"/>
    <mergeCell ref="A31:B31"/>
    <mergeCell ref="A32:B33"/>
    <mergeCell ref="D33:D35"/>
    <mergeCell ref="E33:K35"/>
    <mergeCell ref="L33:L35"/>
    <mergeCell ref="M33:M35"/>
    <mergeCell ref="O30:O32"/>
    <mergeCell ref="P30:P32"/>
    <mergeCell ref="Q30:Q32"/>
    <mergeCell ref="A34:B34"/>
    <mergeCell ref="A35:B35"/>
    <mergeCell ref="AE30:AE32"/>
    <mergeCell ref="AF30:AF32"/>
    <mergeCell ref="U30:U32"/>
    <mergeCell ref="V30:V32"/>
    <mergeCell ref="W30:W32"/>
    <mergeCell ref="X30:X32"/>
    <mergeCell ref="Y30:Y32"/>
    <mergeCell ref="Z30:Z32"/>
    <mergeCell ref="P33:P35"/>
    <mergeCell ref="Q33:Q35"/>
    <mergeCell ref="R33:R35"/>
    <mergeCell ref="S33:S35"/>
    <mergeCell ref="R30:R32"/>
    <mergeCell ref="S30:S32"/>
    <mergeCell ref="AF33:AF35"/>
    <mergeCell ref="AB33:AB35"/>
    <mergeCell ref="AC33:AC35"/>
    <mergeCell ref="AD33:AD35"/>
    <mergeCell ref="AE33:AE35"/>
    <mergeCell ref="Z33:Z35"/>
    <mergeCell ref="AA33:AA35"/>
    <mergeCell ref="T33:T35"/>
    <mergeCell ref="U33:U35"/>
    <mergeCell ref="V33:V35"/>
    <mergeCell ref="AE27:AE29"/>
    <mergeCell ref="AF27:AF29"/>
    <mergeCell ref="A28:B28"/>
    <mergeCell ref="A29:B29"/>
    <mergeCell ref="D30:D32"/>
    <mergeCell ref="E30:K32"/>
    <mergeCell ref="L30:L32"/>
    <mergeCell ref="M30:M32"/>
    <mergeCell ref="N30:N32"/>
    <mergeCell ref="X27:X29"/>
    <mergeCell ref="Y27:Y29"/>
    <mergeCell ref="Z27:Z29"/>
    <mergeCell ref="AA27:AA29"/>
    <mergeCell ref="AB27:AB29"/>
    <mergeCell ref="AC27:AC29"/>
    <mergeCell ref="R27:R29"/>
    <mergeCell ref="S27:S29"/>
    <mergeCell ref="T27:T29"/>
    <mergeCell ref="U27:U29"/>
    <mergeCell ref="V27:V29"/>
    <mergeCell ref="W27:W29"/>
    <mergeCell ref="L27:L29"/>
    <mergeCell ref="AA30:AA32"/>
    <mergeCell ref="AB30:AB32"/>
    <mergeCell ref="O27:O29"/>
    <mergeCell ref="P27:P29"/>
    <mergeCell ref="Q27:Q29"/>
    <mergeCell ref="AA24:AA26"/>
    <mergeCell ref="AB24:AB26"/>
    <mergeCell ref="AC24:AC26"/>
    <mergeCell ref="AD24:AD26"/>
    <mergeCell ref="T30:T32"/>
    <mergeCell ref="AD27:AD29"/>
    <mergeCell ref="AC30:AC32"/>
    <mergeCell ref="AD30:AD32"/>
    <mergeCell ref="AE24:AE26"/>
    <mergeCell ref="AF24:AF26"/>
    <mergeCell ref="U24:U26"/>
    <mergeCell ref="V24:V26"/>
    <mergeCell ref="W24:W26"/>
    <mergeCell ref="X24:X26"/>
    <mergeCell ref="Y24:Y26"/>
    <mergeCell ref="Z24:Z26"/>
    <mergeCell ref="O24:O26"/>
    <mergeCell ref="P24:P26"/>
    <mergeCell ref="Q24:Q26"/>
    <mergeCell ref="R24:R26"/>
    <mergeCell ref="S24:S26"/>
    <mergeCell ref="T24:T26"/>
    <mergeCell ref="A24:B24"/>
    <mergeCell ref="D24:D26"/>
    <mergeCell ref="E24:K26"/>
    <mergeCell ref="L24:L26"/>
    <mergeCell ref="M24:M26"/>
    <mergeCell ref="N24:N26"/>
    <mergeCell ref="A25:B25"/>
    <mergeCell ref="A26:B27"/>
    <mergeCell ref="D27:D29"/>
    <mergeCell ref="E27:K29"/>
    <mergeCell ref="M27:M29"/>
    <mergeCell ref="N27:N29"/>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Q21:Q23"/>
    <mergeCell ref="R21:R23"/>
    <mergeCell ref="S21:S23"/>
    <mergeCell ref="T21:T23"/>
    <mergeCell ref="A21:B21"/>
    <mergeCell ref="D21:D23"/>
    <mergeCell ref="E21:K23"/>
    <mergeCell ref="L21:L23"/>
    <mergeCell ref="M21:M23"/>
    <mergeCell ref="N21:N23"/>
    <mergeCell ref="A22:B23"/>
    <mergeCell ref="AA18:AA20"/>
    <mergeCell ref="AB18:AB20"/>
    <mergeCell ref="AC18:AC20"/>
    <mergeCell ref="AD18:AD20"/>
    <mergeCell ref="AE18:AE20"/>
    <mergeCell ref="AF18:AF20"/>
    <mergeCell ref="U18:U20"/>
    <mergeCell ref="V18:V20"/>
    <mergeCell ref="W18:W20"/>
    <mergeCell ref="X18:X20"/>
    <mergeCell ref="Y18:Y20"/>
    <mergeCell ref="Z18:Z20"/>
    <mergeCell ref="O18:O20"/>
    <mergeCell ref="P18:P20"/>
    <mergeCell ref="Q18:Q20"/>
    <mergeCell ref="R18:R20"/>
    <mergeCell ref="S18:S20"/>
    <mergeCell ref="T18:T20"/>
    <mergeCell ref="A18:B19"/>
    <mergeCell ref="D18:D20"/>
    <mergeCell ref="E18:K20"/>
    <mergeCell ref="L18:L20"/>
    <mergeCell ref="M18:M20"/>
    <mergeCell ref="N18:N20"/>
    <mergeCell ref="A20:B20"/>
    <mergeCell ref="V12:V14"/>
    <mergeCell ref="W12:W14"/>
    <mergeCell ref="AB15:AB17"/>
    <mergeCell ref="AC15:AC17"/>
    <mergeCell ref="AD15:AD17"/>
    <mergeCell ref="AE15:AE17"/>
    <mergeCell ref="AF15:AF17"/>
    <mergeCell ref="A17:B17"/>
    <mergeCell ref="V15:V17"/>
    <mergeCell ref="W15:W17"/>
    <mergeCell ref="X15:X17"/>
    <mergeCell ref="Y15:Y17"/>
    <mergeCell ref="Z15:Z17"/>
    <mergeCell ref="AA15:AA17"/>
    <mergeCell ref="P15:P17"/>
    <mergeCell ref="Q15:Q17"/>
    <mergeCell ref="R15:R17"/>
    <mergeCell ref="S15:S17"/>
    <mergeCell ref="T15:T17"/>
    <mergeCell ref="U15:U17"/>
    <mergeCell ref="AD12:AD14"/>
    <mergeCell ref="AE12:AE14"/>
    <mergeCell ref="Q12:Q14"/>
    <mergeCell ref="E12:K14"/>
    <mergeCell ref="P9:P11"/>
    <mergeCell ref="Q9:Q11"/>
    <mergeCell ref="R9:R11"/>
    <mergeCell ref="S9:S11"/>
    <mergeCell ref="AF12:AF14"/>
    <mergeCell ref="A14:B15"/>
    <mergeCell ref="D15:D17"/>
    <mergeCell ref="E15:K17"/>
    <mergeCell ref="L15:L17"/>
    <mergeCell ref="M15:M17"/>
    <mergeCell ref="N15:N17"/>
    <mergeCell ref="O15:O17"/>
    <mergeCell ref="X12:X14"/>
    <mergeCell ref="Y12:Y14"/>
    <mergeCell ref="Z12:Z14"/>
    <mergeCell ref="AA12:AA14"/>
    <mergeCell ref="AB12:AB14"/>
    <mergeCell ref="AC12:AC14"/>
    <mergeCell ref="R12:R14"/>
    <mergeCell ref="S12:S14"/>
    <mergeCell ref="T12:T14"/>
    <mergeCell ref="U12:U14"/>
    <mergeCell ref="M12:M14"/>
    <mergeCell ref="P12:P14"/>
    <mergeCell ref="AF6:AF8"/>
    <mergeCell ref="Z6:Z8"/>
    <mergeCell ref="AA6:AA8"/>
    <mergeCell ref="AF9:AF11"/>
    <mergeCell ref="V6:V8"/>
    <mergeCell ref="W6:W8"/>
    <mergeCell ref="X6:X8"/>
    <mergeCell ref="Y6:Y8"/>
    <mergeCell ref="Z9:Z11"/>
    <mergeCell ref="AA9:AA11"/>
    <mergeCell ref="AB9:AB11"/>
    <mergeCell ref="AC9:AC11"/>
    <mergeCell ref="AD9:AD11"/>
    <mergeCell ref="AE9:AE11"/>
    <mergeCell ref="V9:V11"/>
    <mergeCell ref="W9:W11"/>
    <mergeCell ref="X9:X11"/>
    <mergeCell ref="Y9:Y11"/>
    <mergeCell ref="E6:K8"/>
    <mergeCell ref="L6:L8"/>
    <mergeCell ref="M6:M8"/>
    <mergeCell ref="N6:N8"/>
    <mergeCell ref="O6:O8"/>
    <mergeCell ref="AB6:AB8"/>
    <mergeCell ref="AC6:AC8"/>
    <mergeCell ref="AD6:AD8"/>
    <mergeCell ref="AE6:AE8"/>
    <mergeCell ref="X2:AF2"/>
    <mergeCell ref="B3:M3"/>
    <mergeCell ref="N3:O3"/>
    <mergeCell ref="P3:V3"/>
    <mergeCell ref="W3:X3"/>
    <mergeCell ref="Y3:AF3"/>
    <mergeCell ref="D4:K5"/>
    <mergeCell ref="L5:R5"/>
    <mergeCell ref="S5:AF5"/>
    <mergeCell ref="L12:L14"/>
    <mergeCell ref="T9:T11"/>
    <mergeCell ref="U9:U11"/>
    <mergeCell ref="N12:N14"/>
    <mergeCell ref="O12:O14"/>
    <mergeCell ref="N9:N11"/>
    <mergeCell ref="O9:O11"/>
    <mergeCell ref="A1:B2"/>
    <mergeCell ref="D1:W2"/>
    <mergeCell ref="A9:B9"/>
    <mergeCell ref="D9:D11"/>
    <mergeCell ref="E9:K11"/>
    <mergeCell ref="L9:L11"/>
    <mergeCell ref="M9:M11"/>
    <mergeCell ref="A10:B12"/>
    <mergeCell ref="D12:D14"/>
    <mergeCell ref="P6:P8"/>
    <mergeCell ref="Q6:Q8"/>
    <mergeCell ref="R6:R8"/>
    <mergeCell ref="S6:S8"/>
    <mergeCell ref="T6:T8"/>
    <mergeCell ref="U6:U8"/>
    <mergeCell ref="A6:B7"/>
    <mergeCell ref="D6:D8"/>
  </mergeCells>
  <phoneticPr fontId="1"/>
  <pageMargins left="0.23622047244094491" right="0.17" top="0.27559055118110237" bottom="0.23622047244094491" header="0.27559055118110237" footer="0.19685039370078741"/>
  <pageSetup paperSize="9" scale="8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D48E-926A-4E0B-8CCC-E742EF82CF13}">
  <sheetPr>
    <tabColor theme="0"/>
    <pageSetUpPr fitToPage="1"/>
  </sheetPr>
  <dimension ref="A1:P33"/>
  <sheetViews>
    <sheetView view="pageBreakPreview" zoomScale="60" zoomScaleNormal="100" workbookViewId="0">
      <selection activeCell="T17" sqref="T17"/>
    </sheetView>
  </sheetViews>
  <sheetFormatPr defaultColWidth="8.25" defaultRowHeight="13.5"/>
  <cols>
    <col min="1" max="1" width="3.625" style="219" customWidth="1"/>
    <col min="2" max="5" width="8.375" style="219" customWidth="1"/>
    <col min="6" max="6" width="9.625" style="219" customWidth="1"/>
    <col min="7" max="10" width="8.375" style="219" customWidth="1"/>
    <col min="11" max="11" width="16.625" style="219" customWidth="1"/>
    <col min="12" max="12" width="1.625" style="219" customWidth="1"/>
    <col min="13" max="15" width="8.25" style="219"/>
    <col min="16" max="16" width="17.125" style="219" customWidth="1"/>
    <col min="17" max="16384" width="8.25" style="219"/>
  </cols>
  <sheetData>
    <row r="1" spans="1:16" ht="23.25" customHeight="1" thickTop="1" thickBot="1">
      <c r="A1" s="927" t="s">
        <v>356</v>
      </c>
      <c r="B1" s="928"/>
      <c r="C1" s="928"/>
      <c r="D1" s="928"/>
      <c r="E1" s="928"/>
      <c r="F1" s="928"/>
      <c r="G1" s="928"/>
      <c r="H1" s="928"/>
      <c r="I1" s="928"/>
      <c r="J1" s="928"/>
      <c r="K1" s="928"/>
      <c r="L1" s="928"/>
      <c r="M1" s="928"/>
      <c r="N1" s="928"/>
      <c r="O1" s="928"/>
      <c r="P1" s="929"/>
    </row>
    <row r="2" spans="1:16" ht="3.75" customHeight="1" thickTop="1">
      <c r="A2" s="220"/>
      <c r="B2" s="220"/>
      <c r="C2" s="220"/>
      <c r="D2" s="220"/>
      <c r="E2" s="220"/>
      <c r="F2" s="220"/>
      <c r="G2" s="220"/>
      <c r="H2" s="220"/>
      <c r="I2" s="220"/>
      <c r="J2" s="220"/>
      <c r="K2" s="220"/>
      <c r="L2" s="220"/>
      <c r="M2" s="220"/>
      <c r="N2" s="220"/>
      <c r="O2" s="220"/>
      <c r="P2" s="220"/>
    </row>
    <row r="3" spans="1:16" ht="14.25" customHeight="1">
      <c r="A3" s="221" t="s">
        <v>357</v>
      </c>
      <c r="B3" s="222"/>
      <c r="C3" s="222"/>
      <c r="D3" s="223"/>
      <c r="E3" s="925" t="s">
        <v>358</v>
      </c>
      <c r="F3" s="925"/>
      <c r="G3" s="925"/>
      <c r="H3" s="925"/>
      <c r="I3" s="925"/>
      <c r="J3" s="925"/>
      <c r="K3" s="930" t="s">
        <v>359</v>
      </c>
      <c r="L3" s="931"/>
      <c r="M3" s="931"/>
      <c r="N3" s="932"/>
      <c r="O3" s="933" t="s">
        <v>360</v>
      </c>
      <c r="P3" s="934"/>
    </row>
    <row r="4" spans="1:16" ht="34.5" customHeight="1">
      <c r="A4" s="935" t="s">
        <v>361</v>
      </c>
      <c r="B4" s="856"/>
      <c r="C4" s="856"/>
      <c r="D4" s="936"/>
      <c r="E4" s="937"/>
      <c r="F4" s="937"/>
      <c r="G4" s="937"/>
      <c r="H4" s="937"/>
      <c r="I4" s="937"/>
      <c r="J4" s="937"/>
      <c r="K4" s="930"/>
      <c r="L4" s="931"/>
      <c r="M4" s="931"/>
      <c r="N4" s="932"/>
      <c r="O4" s="933"/>
      <c r="P4" s="938"/>
    </row>
    <row r="5" spans="1:16" ht="21" customHeight="1">
      <c r="A5" s="939" t="s">
        <v>362</v>
      </c>
      <c r="B5" s="940"/>
      <c r="C5" s="940"/>
      <c r="D5" s="940"/>
      <c r="E5" s="940"/>
      <c r="F5" s="940"/>
      <c r="G5" s="940"/>
      <c r="H5" s="940"/>
      <c r="I5" s="940"/>
      <c r="J5" s="940"/>
      <c r="K5" s="940"/>
      <c r="L5" s="220"/>
      <c r="M5" s="939" t="s">
        <v>363</v>
      </c>
      <c r="N5" s="940"/>
      <c r="O5" s="940"/>
      <c r="P5" s="940"/>
    </row>
    <row r="6" spans="1:16" ht="30" customHeight="1">
      <c r="A6" s="941" t="s">
        <v>364</v>
      </c>
      <c r="B6" s="942"/>
      <c r="C6" s="224"/>
      <c r="D6" s="225"/>
      <c r="E6" s="225"/>
      <c r="F6" s="225"/>
      <c r="G6" s="225"/>
      <c r="H6" s="225"/>
      <c r="I6" s="225"/>
      <c r="J6" s="225"/>
      <c r="K6" s="226"/>
      <c r="L6" s="220"/>
      <c r="M6" s="943" t="s">
        <v>365</v>
      </c>
      <c r="N6" s="944"/>
      <c r="O6" s="944"/>
      <c r="P6" s="945"/>
    </row>
    <row r="7" spans="1:16" ht="3" customHeight="1">
      <c r="A7" s="227"/>
      <c r="B7" s="227"/>
      <c r="C7" s="228"/>
      <c r="D7" s="228"/>
      <c r="E7" s="228"/>
      <c r="F7" s="228"/>
      <c r="G7" s="228"/>
      <c r="H7" s="228"/>
      <c r="I7" s="228"/>
      <c r="J7" s="228"/>
      <c r="K7" s="228"/>
      <c r="L7" s="220"/>
      <c r="M7" s="946"/>
      <c r="N7" s="947"/>
      <c r="O7" s="947"/>
      <c r="P7" s="948"/>
    </row>
    <row r="8" spans="1:16" ht="31.9" customHeight="1">
      <c r="A8" s="167" t="s">
        <v>273</v>
      </c>
      <c r="B8" s="952" t="s">
        <v>366</v>
      </c>
      <c r="C8" s="953"/>
      <c r="D8" s="953"/>
      <c r="E8" s="953"/>
      <c r="F8" s="954"/>
      <c r="G8" s="955" t="s">
        <v>367</v>
      </c>
      <c r="H8" s="956"/>
      <c r="I8" s="956"/>
      <c r="J8" s="956"/>
      <c r="K8" s="957"/>
      <c r="L8" s="220"/>
      <c r="M8" s="946"/>
      <c r="N8" s="947"/>
      <c r="O8" s="947"/>
      <c r="P8" s="948"/>
    </row>
    <row r="9" spans="1:16" ht="37.15" customHeight="1">
      <c r="A9" s="958">
        <v>1</v>
      </c>
      <c r="B9" s="960"/>
      <c r="C9" s="961"/>
      <c r="D9" s="961"/>
      <c r="E9" s="961"/>
      <c r="F9" s="962"/>
      <c r="G9" s="966"/>
      <c r="H9" s="967"/>
      <c r="I9" s="967"/>
      <c r="J9" s="967"/>
      <c r="K9" s="968"/>
      <c r="L9" s="220"/>
      <c r="M9" s="949"/>
      <c r="N9" s="950"/>
      <c r="O9" s="950"/>
      <c r="P9" s="951"/>
    </row>
    <row r="10" spans="1:16" ht="21.75" customHeight="1">
      <c r="A10" s="959"/>
      <c r="B10" s="963"/>
      <c r="C10" s="964"/>
      <c r="D10" s="964"/>
      <c r="E10" s="964"/>
      <c r="F10" s="965"/>
      <c r="G10" s="969"/>
      <c r="H10" s="970"/>
      <c r="I10" s="970"/>
      <c r="J10" s="970"/>
      <c r="K10" s="971"/>
      <c r="L10" s="220"/>
      <c r="M10" s="939" t="s">
        <v>368</v>
      </c>
      <c r="N10" s="940"/>
      <c r="O10" s="940"/>
      <c r="P10" s="940"/>
    </row>
    <row r="11" spans="1:16" ht="37.15" customHeight="1">
      <c r="A11" s="958">
        <v>2</v>
      </c>
      <c r="B11" s="972"/>
      <c r="C11" s="973"/>
      <c r="D11" s="973"/>
      <c r="E11" s="973"/>
      <c r="F11" s="974"/>
      <c r="G11" s="984"/>
      <c r="H11" s="985"/>
      <c r="I11" s="985"/>
      <c r="J11" s="985"/>
      <c r="K11" s="986"/>
      <c r="L11" s="220"/>
      <c r="M11" s="990" t="s">
        <v>369</v>
      </c>
      <c r="N11" s="991"/>
      <c r="O11" s="991"/>
      <c r="P11" s="992"/>
    </row>
    <row r="12" spans="1:16" ht="21.6" customHeight="1">
      <c r="A12" s="959"/>
      <c r="B12" s="975"/>
      <c r="C12" s="976"/>
      <c r="D12" s="976"/>
      <c r="E12" s="976"/>
      <c r="F12" s="977"/>
      <c r="G12" s="987"/>
      <c r="H12" s="988"/>
      <c r="I12" s="988"/>
      <c r="J12" s="988"/>
      <c r="K12" s="989"/>
      <c r="L12" s="220"/>
      <c r="M12" s="993"/>
      <c r="N12" s="994"/>
      <c r="O12" s="994"/>
      <c r="P12" s="995"/>
    </row>
    <row r="13" spans="1:16" ht="37.15" customHeight="1">
      <c r="A13" s="958">
        <v>3</v>
      </c>
      <c r="B13" s="972"/>
      <c r="C13" s="973"/>
      <c r="D13" s="973"/>
      <c r="E13" s="973"/>
      <c r="F13" s="974"/>
      <c r="G13" s="984"/>
      <c r="H13" s="985"/>
      <c r="I13" s="985"/>
      <c r="J13" s="985"/>
      <c r="K13" s="986"/>
      <c r="L13" s="220"/>
      <c r="M13" s="996"/>
      <c r="N13" s="997"/>
      <c r="O13" s="997"/>
      <c r="P13" s="998"/>
    </row>
    <row r="14" spans="1:16" ht="21.6" customHeight="1">
      <c r="A14" s="959"/>
      <c r="B14" s="975"/>
      <c r="C14" s="976"/>
      <c r="D14" s="976"/>
      <c r="E14" s="976"/>
      <c r="F14" s="977"/>
      <c r="G14" s="987"/>
      <c r="H14" s="988"/>
      <c r="I14" s="988"/>
      <c r="J14" s="988"/>
      <c r="K14" s="989"/>
      <c r="L14" s="220"/>
      <c r="M14" s="999" t="s">
        <v>370</v>
      </c>
      <c r="N14" s="999"/>
      <c r="O14" s="999"/>
      <c r="P14" s="999"/>
    </row>
    <row r="15" spans="1:16" ht="37.15" customHeight="1">
      <c r="A15" s="958">
        <v>4</v>
      </c>
      <c r="B15" s="972"/>
      <c r="C15" s="973"/>
      <c r="D15" s="973"/>
      <c r="E15" s="973"/>
      <c r="F15" s="974"/>
      <c r="G15" s="984"/>
      <c r="H15" s="985"/>
      <c r="I15" s="985"/>
      <c r="J15" s="985"/>
      <c r="K15" s="986"/>
      <c r="L15" s="220"/>
      <c r="M15" s="1000"/>
      <c r="N15" s="1000"/>
      <c r="O15" s="1000"/>
      <c r="P15" s="1000"/>
    </row>
    <row r="16" spans="1:16" ht="21.6" customHeight="1">
      <c r="A16" s="959"/>
      <c r="B16" s="975"/>
      <c r="C16" s="976"/>
      <c r="D16" s="976"/>
      <c r="E16" s="976"/>
      <c r="F16" s="977"/>
      <c r="G16" s="987"/>
      <c r="H16" s="988"/>
      <c r="I16" s="988"/>
      <c r="J16" s="988"/>
      <c r="K16" s="989"/>
      <c r="L16" s="220"/>
      <c r="M16" s="1001"/>
      <c r="N16" s="1002"/>
      <c r="O16" s="1002"/>
      <c r="P16" s="1003"/>
    </row>
    <row r="17" spans="1:16" ht="37.15" customHeight="1">
      <c r="A17" s="958">
        <v>5</v>
      </c>
      <c r="B17" s="972"/>
      <c r="C17" s="973"/>
      <c r="D17" s="973"/>
      <c r="E17" s="973"/>
      <c r="F17" s="974"/>
      <c r="G17" s="972"/>
      <c r="H17" s="973"/>
      <c r="I17" s="973"/>
      <c r="J17" s="973"/>
      <c r="K17" s="974"/>
      <c r="L17" s="220"/>
      <c r="M17" s="1004"/>
      <c r="N17" s="1005"/>
      <c r="O17" s="1005"/>
      <c r="P17" s="1006"/>
    </row>
    <row r="18" spans="1:16" ht="21.6" customHeight="1">
      <c r="A18" s="959"/>
      <c r="B18" s="975"/>
      <c r="C18" s="976"/>
      <c r="D18" s="976"/>
      <c r="E18" s="976"/>
      <c r="F18" s="977"/>
      <c r="G18" s="975"/>
      <c r="H18" s="976"/>
      <c r="I18" s="976"/>
      <c r="J18" s="976"/>
      <c r="K18" s="977"/>
      <c r="L18" s="220"/>
      <c r="M18" s="1004"/>
      <c r="N18" s="1005"/>
      <c r="O18" s="1005"/>
      <c r="P18" s="1006"/>
    </row>
    <row r="19" spans="1:16" ht="37.15" customHeight="1">
      <c r="A19" s="958">
        <v>6</v>
      </c>
      <c r="B19" s="972"/>
      <c r="C19" s="973"/>
      <c r="D19" s="973"/>
      <c r="E19" s="973"/>
      <c r="F19" s="974"/>
      <c r="G19" s="972"/>
      <c r="H19" s="973"/>
      <c r="I19" s="973"/>
      <c r="J19" s="973"/>
      <c r="K19" s="974"/>
      <c r="L19" s="220"/>
      <c r="M19" s="1004"/>
      <c r="N19" s="1005"/>
      <c r="O19" s="1005"/>
      <c r="P19" s="1006"/>
    </row>
    <row r="20" spans="1:16" ht="21.6" customHeight="1">
      <c r="A20" s="959"/>
      <c r="B20" s="975"/>
      <c r="C20" s="976"/>
      <c r="D20" s="976"/>
      <c r="E20" s="976"/>
      <c r="F20" s="977"/>
      <c r="G20" s="975"/>
      <c r="H20" s="976"/>
      <c r="I20" s="976"/>
      <c r="J20" s="976"/>
      <c r="K20" s="977"/>
      <c r="L20" s="220"/>
      <c r="M20" s="1004"/>
      <c r="N20" s="1005"/>
      <c r="O20" s="1005"/>
      <c r="P20" s="1006"/>
    </row>
    <row r="21" spans="1:16" ht="21" customHeight="1">
      <c r="A21" s="939" t="s">
        <v>371</v>
      </c>
      <c r="B21" s="940"/>
      <c r="C21" s="940"/>
      <c r="D21" s="940"/>
      <c r="E21" s="940"/>
      <c r="F21" s="940"/>
      <c r="G21" s="940"/>
      <c r="H21" s="940"/>
      <c r="I21" s="940"/>
      <c r="J21" s="940"/>
      <c r="K21" s="940"/>
      <c r="L21" s="220"/>
      <c r="M21" s="1004"/>
      <c r="N21" s="1005"/>
      <c r="O21" s="1005"/>
      <c r="P21" s="1006"/>
    </row>
    <row r="22" spans="1:16" ht="34.5" customHeight="1">
      <c r="A22" s="978"/>
      <c r="B22" s="979"/>
      <c r="C22" s="979"/>
      <c r="D22" s="979"/>
      <c r="E22" s="979"/>
      <c r="F22" s="979"/>
      <c r="G22" s="979"/>
      <c r="H22" s="979"/>
      <c r="I22" s="979"/>
      <c r="J22" s="979"/>
      <c r="K22" s="980"/>
      <c r="L22" s="220"/>
      <c r="M22" s="1004"/>
      <c r="N22" s="1005"/>
      <c r="O22" s="1005"/>
      <c r="P22" s="1006"/>
    </row>
    <row r="23" spans="1:16" ht="39.75" customHeight="1">
      <c r="A23" s="981"/>
      <c r="B23" s="982"/>
      <c r="C23" s="982"/>
      <c r="D23" s="982"/>
      <c r="E23" s="982"/>
      <c r="F23" s="982"/>
      <c r="G23" s="982"/>
      <c r="H23" s="982"/>
      <c r="I23" s="982"/>
      <c r="J23" s="982"/>
      <c r="K23" s="983"/>
      <c r="L23" s="220"/>
      <c r="M23" s="1007"/>
      <c r="N23" s="1008"/>
      <c r="O23" s="1008"/>
      <c r="P23" s="1009"/>
    </row>
    <row r="24" spans="1:16" ht="3.75" customHeight="1">
      <c r="A24" s="220"/>
      <c r="B24" s="220"/>
      <c r="C24" s="220"/>
      <c r="D24" s="220"/>
      <c r="E24" s="220"/>
      <c r="F24" s="220"/>
      <c r="G24" s="220"/>
      <c r="H24" s="220"/>
      <c r="I24" s="220"/>
      <c r="J24" s="220"/>
      <c r="K24" s="220"/>
      <c r="L24" s="220"/>
      <c r="M24" s="220"/>
      <c r="N24" s="220"/>
      <c r="O24" s="220"/>
      <c r="P24" s="220"/>
    </row>
    <row r="25" spans="1:16" ht="19.149999999999999" customHeight="1">
      <c r="A25" s="220"/>
      <c r="B25" s="220"/>
      <c r="C25" s="220"/>
      <c r="D25" s="220"/>
      <c r="E25" s="220"/>
      <c r="F25" s="220"/>
      <c r="G25" s="229" t="s">
        <v>372</v>
      </c>
      <c r="H25" s="220"/>
      <c r="I25" s="220"/>
      <c r="J25" s="220"/>
      <c r="K25" s="220"/>
      <c r="L25" s="220"/>
      <c r="M25" s="220"/>
      <c r="N25" s="220"/>
      <c r="O25" s="220"/>
      <c r="P25" s="230" t="s">
        <v>373</v>
      </c>
    </row>
    <row r="26" spans="1:16" ht="57.75" customHeight="1"/>
    <row r="27" spans="1:16" ht="3.75" customHeight="1">
      <c r="A27" s="220"/>
      <c r="B27" s="220"/>
      <c r="C27" s="220"/>
      <c r="D27" s="220"/>
      <c r="E27" s="220"/>
      <c r="F27" s="220"/>
      <c r="G27" s="220"/>
      <c r="H27" s="220"/>
      <c r="I27" s="220"/>
      <c r="J27" s="220"/>
      <c r="K27" s="220"/>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 ref="A19:A20"/>
    <mergeCell ref="B19:F20"/>
    <mergeCell ref="G19:K20"/>
    <mergeCell ref="A21:K21"/>
    <mergeCell ref="A5:K5"/>
    <mergeCell ref="M5:P5"/>
    <mergeCell ref="A6:B6"/>
    <mergeCell ref="M6:P9"/>
    <mergeCell ref="B8:F8"/>
    <mergeCell ref="G8:K8"/>
    <mergeCell ref="A9:A10"/>
    <mergeCell ref="B9:F10"/>
    <mergeCell ref="G9:K10"/>
    <mergeCell ref="M10:P10"/>
    <mergeCell ref="A1:P1"/>
    <mergeCell ref="E3:J3"/>
    <mergeCell ref="K3:N3"/>
    <mergeCell ref="O3:P3"/>
    <mergeCell ref="A4:D4"/>
    <mergeCell ref="E4:J4"/>
    <mergeCell ref="K4:N4"/>
    <mergeCell ref="O4:P4"/>
  </mergeCells>
  <phoneticPr fontId="1"/>
  <printOptions horizontalCentered="1" verticalCentered="1"/>
  <pageMargins left="0.23622047244094491" right="0.23622047244094491" top="0.74803149606299213" bottom="0.74803149606299213" header="0.31496062992125984" footer="0.31496062992125984"/>
  <pageSetup paperSize="9" scale="78"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B4F9-6734-43F0-9FD5-72569433A502}">
  <sheetPr>
    <tabColor theme="0"/>
    <pageSetUpPr fitToPage="1"/>
  </sheetPr>
  <dimension ref="A1:W24"/>
  <sheetViews>
    <sheetView view="pageBreakPreview" zoomScaleNormal="85" zoomScaleSheetLayoutView="100" workbookViewId="0">
      <selection activeCell="B10" sqref="B10:C10"/>
    </sheetView>
  </sheetViews>
  <sheetFormatPr defaultColWidth="8.25" defaultRowHeight="13.5"/>
  <cols>
    <col min="1" max="1" width="2.625" style="160" customWidth="1"/>
    <col min="2" max="2" width="7.25" style="160" customWidth="1"/>
    <col min="3" max="3" width="32.875" style="160" customWidth="1"/>
    <col min="4" max="10" width="2.75" style="160" customWidth="1"/>
    <col min="11" max="11" width="9.625" style="160" customWidth="1"/>
    <col min="12" max="12" width="10.625" style="160" customWidth="1"/>
    <col min="13" max="13" width="4" style="160" customWidth="1"/>
    <col min="14" max="14" width="15.625" style="160" customWidth="1"/>
    <col min="15" max="15" width="10.625" style="160" customWidth="1"/>
    <col min="16" max="23" width="3.125" style="160" customWidth="1"/>
    <col min="24" max="16384" width="8.25" style="160"/>
  </cols>
  <sheetData>
    <row r="1" spans="1:23" ht="19.350000000000001" customHeight="1">
      <c r="A1" s="1010" t="s">
        <v>263</v>
      </c>
      <c r="B1" s="1010"/>
      <c r="C1" s="1010"/>
      <c r="D1" s="1010"/>
      <c r="E1" s="1010"/>
      <c r="F1" s="1010"/>
      <c r="G1" s="1010"/>
      <c r="H1" s="1010"/>
      <c r="I1" s="1010"/>
      <c r="J1" s="1010"/>
      <c r="K1" s="1011"/>
      <c r="L1" s="972" t="s">
        <v>264</v>
      </c>
      <c r="M1" s="1012"/>
      <c r="N1" s="1013"/>
      <c r="O1" s="1016" t="s">
        <v>265</v>
      </c>
      <c r="P1" s="1017"/>
      <c r="Q1" s="1018"/>
      <c r="R1" s="1018"/>
      <c r="S1" s="1018"/>
      <c r="T1" s="1018"/>
      <c r="U1" s="1018"/>
      <c r="V1" s="1018"/>
      <c r="W1" s="1019"/>
    </row>
    <row r="2" spans="1:23" ht="21" customHeight="1">
      <c r="A2" s="1023" t="s">
        <v>266</v>
      </c>
      <c r="B2" s="1024"/>
      <c r="C2" s="161" t="s">
        <v>267</v>
      </c>
      <c r="D2" s="1025" t="s">
        <v>268</v>
      </c>
      <c r="E2" s="1026"/>
      <c r="F2" s="1026"/>
      <c r="G2" s="1026"/>
      <c r="H2" s="1026"/>
      <c r="I2" s="1026"/>
      <c r="J2" s="1026"/>
      <c r="K2" s="1027"/>
      <c r="L2" s="975"/>
      <c r="M2" s="1014"/>
      <c r="N2" s="1015"/>
      <c r="O2" s="959"/>
      <c r="P2" s="1020"/>
      <c r="Q2" s="1021"/>
      <c r="R2" s="1021"/>
      <c r="S2" s="1021"/>
      <c r="T2" s="1021"/>
      <c r="U2" s="1021"/>
      <c r="V2" s="1021"/>
      <c r="W2" s="1022"/>
    </row>
    <row r="3" spans="1:23" ht="21.6" customHeight="1">
      <c r="A3" s="1034" t="s">
        <v>269</v>
      </c>
      <c r="B3" s="1035"/>
      <c r="C3" s="162"/>
      <c r="D3" s="1028"/>
      <c r="E3" s="1029"/>
      <c r="F3" s="1029"/>
      <c r="G3" s="1029"/>
      <c r="H3" s="1029"/>
      <c r="I3" s="1029"/>
      <c r="J3" s="1029"/>
      <c r="K3" s="1030"/>
      <c r="L3" s="1016" t="s">
        <v>270</v>
      </c>
      <c r="M3" s="1036"/>
      <c r="N3" s="1037"/>
      <c r="O3" s="1016" t="s">
        <v>271</v>
      </c>
      <c r="P3" s="1043"/>
      <c r="Q3" s="1043"/>
      <c r="R3" s="1043"/>
      <c r="S3" s="1043"/>
      <c r="T3" s="1043"/>
      <c r="U3" s="1043"/>
      <c r="V3" s="1043"/>
      <c r="W3" s="1037"/>
    </row>
    <row r="4" spans="1:23" ht="27.75" customHeight="1">
      <c r="A4" s="1034" t="s">
        <v>272</v>
      </c>
      <c r="B4" s="1035"/>
      <c r="C4" s="163"/>
      <c r="D4" s="1031"/>
      <c r="E4" s="1032"/>
      <c r="F4" s="1032"/>
      <c r="G4" s="1032"/>
      <c r="H4" s="1032"/>
      <c r="I4" s="1032"/>
      <c r="J4" s="1032"/>
      <c r="K4" s="1033"/>
      <c r="L4" s="959"/>
      <c r="M4" s="1038"/>
      <c r="N4" s="1039"/>
      <c r="O4" s="959"/>
      <c r="P4" s="1044"/>
      <c r="Q4" s="1044"/>
      <c r="R4" s="1044"/>
      <c r="S4" s="1044"/>
      <c r="T4" s="1044"/>
      <c r="U4" s="1044"/>
      <c r="V4" s="1044"/>
      <c r="W4" s="1039"/>
    </row>
    <row r="5" spans="1:23" ht="9" customHeight="1">
      <c r="A5" s="164"/>
      <c r="B5" s="164"/>
      <c r="C5" s="164"/>
      <c r="D5" s="165"/>
      <c r="E5" s="165"/>
      <c r="F5" s="165"/>
      <c r="G5" s="165"/>
      <c r="H5" s="165"/>
      <c r="I5" s="165"/>
      <c r="J5" s="165"/>
      <c r="K5" s="165"/>
      <c r="L5" s="165"/>
      <c r="M5" s="165"/>
      <c r="N5" s="165"/>
      <c r="O5" s="165"/>
      <c r="P5" s="165"/>
      <c r="Q5" s="165"/>
      <c r="R5" s="165"/>
      <c r="S5" s="165"/>
      <c r="T5" s="165"/>
      <c r="U5" s="165"/>
      <c r="V5" s="165"/>
      <c r="W5" s="165"/>
    </row>
    <row r="6" spans="1:23" ht="9.75" customHeight="1">
      <c r="A6" s="1045" t="s">
        <v>273</v>
      </c>
      <c r="B6" s="1048" t="s">
        <v>274</v>
      </c>
      <c r="C6" s="1049"/>
      <c r="D6" s="1054" t="s">
        <v>275</v>
      </c>
      <c r="E6" s="1055"/>
      <c r="F6" s="1055"/>
      <c r="G6" s="1055"/>
      <c r="H6" s="1055"/>
      <c r="I6" s="1055"/>
      <c r="J6" s="1056"/>
      <c r="K6" s="1048" t="s">
        <v>276</v>
      </c>
      <c r="L6" s="1057"/>
      <c r="M6" s="1057"/>
      <c r="N6" s="1057"/>
      <c r="O6" s="1049"/>
      <c r="P6" s="1060" t="s">
        <v>277</v>
      </c>
      <c r="Q6" s="1061"/>
      <c r="R6" s="1061"/>
      <c r="S6" s="1061"/>
      <c r="T6" s="1061"/>
      <c r="U6" s="1061"/>
      <c r="V6" s="1061"/>
      <c r="W6" s="1062"/>
    </row>
    <row r="7" spans="1:23" ht="25.5" customHeight="1">
      <c r="A7" s="1046"/>
      <c r="B7" s="1050"/>
      <c r="C7" s="1051"/>
      <c r="D7" s="1066" t="s">
        <v>37</v>
      </c>
      <c r="E7" s="1066" t="s">
        <v>38</v>
      </c>
      <c r="F7" s="1066" t="s">
        <v>39</v>
      </c>
      <c r="G7" s="1066" t="s">
        <v>40</v>
      </c>
      <c r="H7" s="1066" t="s">
        <v>41</v>
      </c>
      <c r="I7" s="1068" t="s">
        <v>469</v>
      </c>
      <c r="J7" s="1068" t="s">
        <v>278</v>
      </c>
      <c r="K7" s="1050"/>
      <c r="L7" s="1058"/>
      <c r="M7" s="1058"/>
      <c r="N7" s="1058"/>
      <c r="O7" s="1051"/>
      <c r="P7" s="1063"/>
      <c r="Q7" s="1064"/>
      <c r="R7" s="1064"/>
      <c r="S7" s="1064"/>
      <c r="T7" s="1064"/>
      <c r="U7" s="1064"/>
      <c r="V7" s="1064"/>
      <c r="W7" s="1065"/>
    </row>
    <row r="8" spans="1:23" ht="20.25" customHeight="1">
      <c r="A8" s="1047"/>
      <c r="B8" s="1052"/>
      <c r="C8" s="1053"/>
      <c r="D8" s="1067"/>
      <c r="E8" s="1067"/>
      <c r="F8" s="1067"/>
      <c r="G8" s="1067"/>
      <c r="H8" s="1067"/>
      <c r="I8" s="1067"/>
      <c r="J8" s="1067"/>
      <c r="K8" s="1052"/>
      <c r="L8" s="1059"/>
      <c r="M8" s="1059"/>
      <c r="N8" s="1059"/>
      <c r="O8" s="1053"/>
      <c r="P8" s="1040" t="s">
        <v>279</v>
      </c>
      <c r="Q8" s="1041"/>
      <c r="R8" s="1041"/>
      <c r="S8" s="1041"/>
      <c r="T8" s="1041"/>
      <c r="U8" s="1041"/>
      <c r="V8" s="1041"/>
      <c r="W8" s="1042"/>
    </row>
    <row r="9" spans="1:23" ht="59.65" customHeight="1">
      <c r="A9" s="166">
        <v>1</v>
      </c>
      <c r="B9" s="1069"/>
      <c r="C9" s="1070"/>
      <c r="D9" s="167"/>
      <c r="E9" s="168"/>
      <c r="F9" s="168"/>
      <c r="G9" s="168"/>
      <c r="H9" s="168"/>
      <c r="I9" s="168"/>
      <c r="J9" s="168"/>
      <c r="K9" s="1071"/>
      <c r="L9" s="1072"/>
      <c r="M9" s="1072"/>
      <c r="N9" s="1072"/>
      <c r="O9" s="1073"/>
      <c r="P9" s="169"/>
      <c r="Q9" s="170"/>
      <c r="R9" s="171"/>
      <c r="S9" s="172"/>
      <c r="T9" s="170"/>
      <c r="U9" s="171"/>
      <c r="V9" s="171"/>
      <c r="W9" s="173"/>
    </row>
    <row r="10" spans="1:23" ht="59.65" customHeight="1">
      <c r="A10" s="166">
        <v>2</v>
      </c>
      <c r="B10" s="1069"/>
      <c r="C10" s="1070"/>
      <c r="D10" s="167"/>
      <c r="E10" s="174"/>
      <c r="F10" s="174"/>
      <c r="G10" s="174"/>
      <c r="H10" s="174"/>
      <c r="I10" s="174"/>
      <c r="J10" s="174"/>
      <c r="K10" s="1071"/>
      <c r="L10" s="1072"/>
      <c r="M10" s="1072"/>
      <c r="N10" s="1072"/>
      <c r="O10" s="1073"/>
      <c r="P10" s="169"/>
      <c r="Q10" s="170"/>
      <c r="R10" s="171"/>
      <c r="S10" s="172"/>
      <c r="T10" s="170"/>
      <c r="U10" s="171"/>
      <c r="V10" s="171"/>
      <c r="W10" s="173"/>
    </row>
    <row r="11" spans="1:23" ht="59.65" customHeight="1">
      <c r="A11" s="166">
        <v>3</v>
      </c>
      <c r="B11" s="1069"/>
      <c r="C11" s="1070"/>
      <c r="D11" s="167"/>
      <c r="E11" s="175"/>
      <c r="F11" s="175"/>
      <c r="G11" s="175"/>
      <c r="H11" s="175"/>
      <c r="I11" s="175"/>
      <c r="J11" s="175"/>
      <c r="K11" s="1071"/>
      <c r="L11" s="1072"/>
      <c r="M11" s="1072"/>
      <c r="N11" s="1072"/>
      <c r="O11" s="1073"/>
      <c r="P11" s="169"/>
      <c r="Q11" s="170"/>
      <c r="R11" s="171"/>
      <c r="S11" s="172"/>
      <c r="T11" s="170"/>
      <c r="U11" s="171"/>
      <c r="V11" s="171"/>
      <c r="W11" s="173"/>
    </row>
    <row r="12" spans="1:23" ht="59.65" customHeight="1">
      <c r="A12" s="166">
        <v>4</v>
      </c>
      <c r="B12" s="1069"/>
      <c r="C12" s="1070"/>
      <c r="D12" s="167"/>
      <c r="E12" s="168"/>
      <c r="F12" s="168"/>
      <c r="G12" s="168"/>
      <c r="H12" s="168"/>
      <c r="I12" s="168"/>
      <c r="J12" s="168"/>
      <c r="K12" s="1071"/>
      <c r="L12" s="1072"/>
      <c r="M12" s="1072"/>
      <c r="N12" s="1072"/>
      <c r="O12" s="1073"/>
      <c r="P12" s="169"/>
      <c r="Q12" s="170"/>
      <c r="R12" s="171"/>
      <c r="S12" s="172"/>
      <c r="T12" s="170"/>
      <c r="U12" s="171"/>
      <c r="V12" s="171"/>
      <c r="W12" s="173"/>
    </row>
    <row r="13" spans="1:23" ht="59.65" customHeight="1">
      <c r="A13" s="166">
        <v>5</v>
      </c>
      <c r="B13" s="1069"/>
      <c r="C13" s="1070"/>
      <c r="D13" s="167"/>
      <c r="E13" s="168"/>
      <c r="F13" s="168"/>
      <c r="G13" s="168"/>
      <c r="H13" s="168"/>
      <c r="I13" s="168"/>
      <c r="J13" s="168"/>
      <c r="K13" s="1071"/>
      <c r="L13" s="1072"/>
      <c r="M13" s="1072"/>
      <c r="N13" s="1072"/>
      <c r="O13" s="1073"/>
      <c r="P13" s="169"/>
      <c r="Q13" s="170"/>
      <c r="R13" s="171"/>
      <c r="S13" s="172"/>
      <c r="T13" s="170"/>
      <c r="U13" s="171"/>
      <c r="V13" s="171"/>
      <c r="W13" s="173"/>
    </row>
    <row r="14" spans="1:23" s="165" customFormat="1" ht="10.5" customHeight="1">
      <c r="C14" s="176"/>
    </row>
    <row r="15" spans="1:23" s="165" customFormat="1" ht="15" customHeight="1">
      <c r="A15" s="177" t="s">
        <v>280</v>
      </c>
      <c r="B15" s="178"/>
      <c r="C15" s="178"/>
      <c r="D15" s="178"/>
      <c r="E15" s="178"/>
      <c r="F15" s="178"/>
      <c r="G15" s="178"/>
      <c r="H15" s="178"/>
      <c r="I15" s="178"/>
      <c r="J15" s="178"/>
      <c r="K15" s="1096" t="s">
        <v>281</v>
      </c>
      <c r="L15" s="1097"/>
      <c r="M15" s="1097"/>
      <c r="N15" s="1097"/>
      <c r="O15" s="1098"/>
      <c r="P15" s="930" t="s">
        <v>282</v>
      </c>
      <c r="Q15" s="931"/>
      <c r="R15" s="931"/>
      <c r="S15" s="931"/>
      <c r="T15" s="931"/>
      <c r="U15" s="931"/>
      <c r="V15" s="931"/>
      <c r="W15" s="932"/>
    </row>
    <row r="16" spans="1:23" s="165" customFormat="1" ht="19.5" customHeight="1">
      <c r="A16" s="1074" t="s">
        <v>283</v>
      </c>
      <c r="B16" s="1074"/>
      <c r="C16" s="1074"/>
      <c r="D16" s="1074"/>
      <c r="E16" s="1074"/>
      <c r="F16" s="1074"/>
      <c r="G16" s="1074"/>
      <c r="H16" s="179"/>
      <c r="I16" s="179"/>
      <c r="J16" s="179"/>
      <c r="K16" s="1075"/>
      <c r="L16" s="1076"/>
      <c r="M16" s="1076"/>
      <c r="N16" s="1076"/>
      <c r="O16" s="1077"/>
      <c r="P16" s="1084"/>
      <c r="Q16" s="1085"/>
      <c r="R16" s="1085"/>
      <c r="S16" s="1085"/>
      <c r="T16" s="1085"/>
      <c r="U16" s="1085"/>
      <c r="V16" s="1085"/>
      <c r="W16" s="1086"/>
    </row>
    <row r="17" spans="1:23" s="165" customFormat="1" ht="19.5" customHeight="1">
      <c r="A17" s="180" t="s">
        <v>284</v>
      </c>
      <c r="B17" s="181"/>
      <c r="C17" s="179"/>
      <c r="D17" s="179"/>
      <c r="E17" s="179"/>
      <c r="F17" s="179"/>
      <c r="G17" s="179"/>
      <c r="H17" s="179"/>
      <c r="I17" s="179"/>
      <c r="J17" s="179"/>
      <c r="K17" s="1078"/>
      <c r="L17" s="1079"/>
      <c r="M17" s="1079"/>
      <c r="N17" s="1079"/>
      <c r="O17" s="1080"/>
      <c r="P17" s="1087"/>
      <c r="Q17" s="1088"/>
      <c r="R17" s="1088"/>
      <c r="S17" s="1088"/>
      <c r="T17" s="1088"/>
      <c r="U17" s="1088"/>
      <c r="V17" s="1088"/>
      <c r="W17" s="1089"/>
    </row>
    <row r="18" spans="1:23" s="165" customFormat="1" ht="19.5" customHeight="1">
      <c r="A18" s="179"/>
      <c r="B18" s="182" t="s">
        <v>285</v>
      </c>
      <c r="C18" s="179"/>
      <c r="D18" s="179"/>
      <c r="E18" s="179"/>
      <c r="F18" s="179"/>
      <c r="G18" s="179"/>
      <c r="H18" s="179"/>
      <c r="I18" s="179"/>
      <c r="J18" s="179"/>
      <c r="K18" s="1078"/>
      <c r="L18" s="1079"/>
      <c r="M18" s="1079"/>
      <c r="N18" s="1079"/>
      <c r="O18" s="1080"/>
      <c r="P18" s="1087"/>
      <c r="Q18" s="1088"/>
      <c r="R18" s="1088"/>
      <c r="S18" s="1088"/>
      <c r="T18" s="1088"/>
      <c r="U18" s="1088"/>
      <c r="V18" s="1088"/>
      <c r="W18" s="1089"/>
    </row>
    <row r="19" spans="1:23" s="165" customFormat="1" ht="19.5" customHeight="1">
      <c r="A19" s="179"/>
      <c r="B19" s="183" t="s">
        <v>286</v>
      </c>
      <c r="C19" s="179"/>
      <c r="D19" s="179"/>
      <c r="E19" s="179"/>
      <c r="F19" s="179"/>
      <c r="G19" s="179"/>
      <c r="H19" s="179"/>
      <c r="I19" s="179"/>
      <c r="J19" s="179"/>
      <c r="K19" s="1078"/>
      <c r="L19" s="1079"/>
      <c r="M19" s="1079"/>
      <c r="N19" s="1079"/>
      <c r="O19" s="1080"/>
      <c r="P19" s="1087"/>
      <c r="Q19" s="1088"/>
      <c r="R19" s="1088"/>
      <c r="S19" s="1088"/>
      <c r="T19" s="1088"/>
      <c r="U19" s="1088"/>
      <c r="V19" s="1088"/>
      <c r="W19" s="1089"/>
    </row>
    <row r="20" spans="1:23" s="165" customFormat="1" ht="19.5" customHeight="1">
      <c r="A20" s="179"/>
      <c r="B20" s="183" t="s">
        <v>287</v>
      </c>
      <c r="C20" s="179"/>
      <c r="D20" s="179"/>
      <c r="E20" s="179"/>
      <c r="F20" s="179"/>
      <c r="G20" s="179"/>
      <c r="H20" s="179"/>
      <c r="I20" s="179"/>
      <c r="J20" s="179"/>
      <c r="K20" s="1078"/>
      <c r="L20" s="1079"/>
      <c r="M20" s="1079"/>
      <c r="N20" s="1079"/>
      <c r="O20" s="1080"/>
      <c r="P20" s="1087"/>
      <c r="Q20" s="1088"/>
      <c r="R20" s="1088"/>
      <c r="S20" s="1088"/>
      <c r="T20" s="1088"/>
      <c r="U20" s="1088"/>
      <c r="V20" s="1088"/>
      <c r="W20" s="1089"/>
    </row>
    <row r="21" spans="1:23" s="165" customFormat="1" ht="14.25" customHeight="1">
      <c r="A21" s="178"/>
      <c r="B21" s="178"/>
      <c r="C21" s="178"/>
      <c r="D21" s="178"/>
      <c r="E21" s="178"/>
      <c r="F21" s="178"/>
      <c r="G21" s="178"/>
      <c r="H21" s="179"/>
      <c r="I21" s="179"/>
      <c r="J21" s="179"/>
      <c r="K21" s="1081"/>
      <c r="L21" s="1082"/>
      <c r="M21" s="1082"/>
      <c r="N21" s="1082"/>
      <c r="O21" s="1083"/>
      <c r="P21" s="1090"/>
      <c r="Q21" s="1091"/>
      <c r="R21" s="1091"/>
      <c r="S21" s="1091"/>
      <c r="T21" s="1091"/>
      <c r="U21" s="1091"/>
      <c r="V21" s="1091"/>
      <c r="W21" s="1092"/>
    </row>
    <row r="22" spans="1:23" s="165" customFormat="1" ht="27" hidden="1" customHeight="1" thickTop="1" thickBot="1">
      <c r="A22" s="1093" t="s">
        <v>288</v>
      </c>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5"/>
    </row>
    <row r="23" spans="1:23" s="165" customFormat="1"/>
    <row r="24" spans="1:23" ht="18.75">
      <c r="A24" s="184"/>
      <c r="B24" s="184"/>
      <c r="C24" s="184"/>
      <c r="D24" s="184"/>
      <c r="E24" s="184"/>
      <c r="F24" s="184"/>
      <c r="G24" s="184"/>
      <c r="H24" s="184"/>
      <c r="I24" s="184"/>
      <c r="J24" s="184"/>
      <c r="K24" s="184"/>
      <c r="L24" s="184"/>
      <c r="M24" s="184"/>
      <c r="N24" s="184"/>
      <c r="O24" s="184"/>
      <c r="P24" s="184"/>
      <c r="Q24" s="184"/>
      <c r="R24" s="184"/>
      <c r="S24" s="184"/>
      <c r="T24" s="184"/>
      <c r="U24" s="184"/>
      <c r="V24" s="184"/>
      <c r="W24" s="184"/>
    </row>
  </sheetData>
  <mergeCells count="42">
    <mergeCell ref="A16:G16"/>
    <mergeCell ref="K16:O21"/>
    <mergeCell ref="P16:W21"/>
    <mergeCell ref="A22:W22"/>
    <mergeCell ref="B12:C12"/>
    <mergeCell ref="K12:O12"/>
    <mergeCell ref="B13:C13"/>
    <mergeCell ref="K13:O13"/>
    <mergeCell ref="K15:O15"/>
    <mergeCell ref="P15:W15"/>
    <mergeCell ref="B9:C9"/>
    <mergeCell ref="K9:O9"/>
    <mergeCell ref="B10:C10"/>
    <mergeCell ref="K10:O10"/>
    <mergeCell ref="B11:C11"/>
    <mergeCell ref="K11:O11"/>
    <mergeCell ref="P8:W8"/>
    <mergeCell ref="O3:O4"/>
    <mergeCell ref="P3:W4"/>
    <mergeCell ref="A4:B4"/>
    <mergeCell ref="A6:A8"/>
    <mergeCell ref="B6:C8"/>
    <mergeCell ref="D6:J6"/>
    <mergeCell ref="K6:O8"/>
    <mergeCell ref="P6:W7"/>
    <mergeCell ref="D7:D8"/>
    <mergeCell ref="E7:E8"/>
    <mergeCell ref="F7:F8"/>
    <mergeCell ref="G7:G8"/>
    <mergeCell ref="H7:H8"/>
    <mergeCell ref="I7:I8"/>
    <mergeCell ref="J7:J8"/>
    <mergeCell ref="A1:K1"/>
    <mergeCell ref="L1:L2"/>
    <mergeCell ref="M1:N2"/>
    <mergeCell ref="O1:O2"/>
    <mergeCell ref="P1:W2"/>
    <mergeCell ref="A2:B2"/>
    <mergeCell ref="D2:K4"/>
    <mergeCell ref="A3:B3"/>
    <mergeCell ref="L3:L4"/>
    <mergeCell ref="M3:N4"/>
  </mergeCells>
  <phoneticPr fontId="1"/>
  <printOptions horizontalCentered="1" verticalCentered="1"/>
  <pageMargins left="0.19685039370078741" right="0" top="0" bottom="0" header="0" footer="0"/>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CF38-A535-4BB2-BEA1-D4037657A0AC}">
  <sheetPr>
    <tabColor rgb="FF00B0F0"/>
  </sheetPr>
  <dimension ref="A1:DW27"/>
  <sheetViews>
    <sheetView view="pageBreakPreview" zoomScaleNormal="100" zoomScaleSheetLayoutView="100" workbookViewId="0">
      <selection activeCell="AD18" sqref="AD18"/>
    </sheetView>
  </sheetViews>
  <sheetFormatPr defaultColWidth="7.25" defaultRowHeight="13.5"/>
  <cols>
    <col min="1" max="27" width="2.5" style="165" customWidth="1"/>
    <col min="28" max="37" width="3.125" style="165" customWidth="1"/>
    <col min="38" max="54" width="2.125" style="165" customWidth="1"/>
    <col min="55" max="68" width="1.875" style="165" customWidth="1"/>
    <col min="69" max="16384" width="7.25" style="165"/>
  </cols>
  <sheetData>
    <row r="1" spans="1:127" ht="19.149999999999999" customHeight="1">
      <c r="A1" s="1010" t="s">
        <v>475</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972" t="s">
        <v>264</v>
      </c>
      <c r="AL1" s="973"/>
      <c r="AM1" s="973"/>
      <c r="AN1" s="973"/>
      <c r="AO1" s="974"/>
      <c r="AP1" s="972"/>
      <c r="AQ1" s="973"/>
      <c r="AR1" s="973"/>
      <c r="AS1" s="973"/>
      <c r="AT1" s="973"/>
      <c r="AU1" s="973"/>
      <c r="AV1" s="973"/>
      <c r="AW1" s="973"/>
      <c r="AX1" s="973"/>
      <c r="AY1" s="974"/>
      <c r="AZ1" s="972" t="s">
        <v>476</v>
      </c>
      <c r="BA1" s="973"/>
      <c r="BB1" s="973"/>
      <c r="BC1" s="973"/>
      <c r="BD1" s="973"/>
      <c r="BE1" s="974"/>
      <c r="BF1" s="972"/>
      <c r="BG1" s="973"/>
      <c r="BH1" s="973"/>
      <c r="BI1" s="973"/>
      <c r="BJ1" s="973"/>
      <c r="BK1" s="973"/>
      <c r="BL1" s="973"/>
      <c r="BM1" s="973"/>
      <c r="BN1" s="973"/>
      <c r="BO1" s="973"/>
      <c r="BP1" s="974"/>
      <c r="CR1" s="165">
        <v>2025</v>
      </c>
      <c r="CS1" s="165">
        <v>2026</v>
      </c>
      <c r="CT1" s="165">
        <v>2027</v>
      </c>
      <c r="CU1" s="165">
        <v>2028</v>
      </c>
      <c r="CV1" s="165">
        <v>2029</v>
      </c>
      <c r="CW1" s="165">
        <v>2030</v>
      </c>
      <c r="CX1" s="165">
        <v>2031</v>
      </c>
      <c r="CY1" s="165">
        <v>2032</v>
      </c>
    </row>
    <row r="2" spans="1:127" ht="19.149999999999999" customHeight="1">
      <c r="A2" s="1133" t="s">
        <v>477</v>
      </c>
      <c r="B2" s="1134"/>
      <c r="C2" s="1134"/>
      <c r="D2" s="1134"/>
      <c r="E2" s="1134"/>
      <c r="F2" s="1137" t="s">
        <v>478</v>
      </c>
      <c r="G2" s="1085"/>
      <c r="H2" s="1085"/>
      <c r="I2" s="1085"/>
      <c r="J2" s="1085"/>
      <c r="K2" s="373" t="s">
        <v>55</v>
      </c>
      <c r="L2" s="1085"/>
      <c r="M2" s="1085"/>
      <c r="N2" s="373" t="s">
        <v>479</v>
      </c>
      <c r="O2" s="1085"/>
      <c r="P2" s="1085"/>
      <c r="Q2" s="373" t="s">
        <v>62</v>
      </c>
      <c r="R2" s="1085"/>
      <c r="S2" s="1086"/>
      <c r="T2" s="1151" t="s">
        <v>480</v>
      </c>
      <c r="U2" s="1151"/>
      <c r="V2" s="1151"/>
      <c r="W2" s="1151"/>
      <c r="X2" s="1151"/>
      <c r="Y2" s="1151"/>
      <c r="Z2" s="1151"/>
      <c r="AA2" s="1151"/>
      <c r="AB2" s="1151"/>
      <c r="AC2" s="1152"/>
      <c r="AD2" s="1153"/>
      <c r="AE2" s="1154"/>
      <c r="AF2" s="1155" t="s">
        <v>481</v>
      </c>
      <c r="AG2" s="1156"/>
      <c r="AH2" s="1156"/>
      <c r="AI2" s="1156"/>
      <c r="AJ2" s="1157"/>
      <c r="AK2" s="1147"/>
      <c r="AL2" s="1148"/>
      <c r="AM2" s="1148"/>
      <c r="AN2" s="1148"/>
      <c r="AO2" s="1149"/>
      <c r="AP2" s="1147"/>
      <c r="AQ2" s="1148"/>
      <c r="AR2" s="1148"/>
      <c r="AS2" s="1148"/>
      <c r="AT2" s="1148"/>
      <c r="AU2" s="1148"/>
      <c r="AV2" s="1148"/>
      <c r="AW2" s="1148"/>
      <c r="AX2" s="1148"/>
      <c r="AY2" s="1149"/>
      <c r="AZ2" s="1147"/>
      <c r="BA2" s="1148"/>
      <c r="BB2" s="1148"/>
      <c r="BC2" s="1148"/>
      <c r="BD2" s="1148"/>
      <c r="BE2" s="1149"/>
      <c r="BF2" s="1147"/>
      <c r="BG2" s="1148"/>
      <c r="BH2" s="1148"/>
      <c r="BI2" s="1148"/>
      <c r="BJ2" s="1148"/>
      <c r="BK2" s="1148"/>
      <c r="BL2" s="1148"/>
      <c r="BM2" s="1148"/>
      <c r="BN2" s="1148"/>
      <c r="BO2" s="1148"/>
      <c r="BP2" s="1149"/>
      <c r="CR2" s="165">
        <v>1</v>
      </c>
      <c r="CS2" s="165">
        <v>2</v>
      </c>
      <c r="CT2" s="165">
        <v>3</v>
      </c>
      <c r="CU2" s="165">
        <v>4</v>
      </c>
      <c r="CV2" s="165">
        <v>5</v>
      </c>
      <c r="CW2" s="165">
        <v>6</v>
      </c>
      <c r="CX2" s="165">
        <v>7</v>
      </c>
      <c r="CY2" s="165">
        <v>8</v>
      </c>
      <c r="CZ2" s="165">
        <v>9</v>
      </c>
      <c r="DA2" s="165">
        <v>9</v>
      </c>
      <c r="DB2" s="165">
        <v>10</v>
      </c>
      <c r="DC2" s="165">
        <v>11</v>
      </c>
      <c r="DD2" s="165">
        <v>12</v>
      </c>
      <c r="DE2" s="165">
        <v>13</v>
      </c>
      <c r="DF2" s="165">
        <v>14</v>
      </c>
      <c r="DG2" s="165">
        <v>15</v>
      </c>
      <c r="DH2" s="165">
        <v>16</v>
      </c>
      <c r="DI2" s="165">
        <v>17</v>
      </c>
      <c r="DJ2" s="165">
        <v>18</v>
      </c>
      <c r="DK2" s="165">
        <v>19</v>
      </c>
      <c r="DL2" s="165">
        <v>20</v>
      </c>
      <c r="DM2" s="165">
        <v>21</v>
      </c>
      <c r="DN2" s="165">
        <v>22</v>
      </c>
      <c r="DO2" s="165">
        <v>23</v>
      </c>
      <c r="DP2" s="165">
        <v>24</v>
      </c>
      <c r="DQ2" s="165">
        <v>25</v>
      </c>
      <c r="DR2" s="165">
        <v>26</v>
      </c>
      <c r="DS2" s="165">
        <v>27</v>
      </c>
      <c r="DT2" s="165">
        <v>28</v>
      </c>
      <c r="DU2" s="165">
        <v>29</v>
      </c>
      <c r="DV2" s="165">
        <v>30</v>
      </c>
      <c r="DW2" s="165">
        <v>31</v>
      </c>
    </row>
    <row r="3" spans="1:127" ht="9" customHeight="1">
      <c r="A3" s="1135"/>
      <c r="B3" s="1136"/>
      <c r="C3" s="1136"/>
      <c r="D3" s="1136"/>
      <c r="E3" s="1136"/>
      <c r="F3" s="1138"/>
      <c r="G3" s="1091"/>
      <c r="H3" s="1091"/>
      <c r="I3" s="1091"/>
      <c r="J3" s="1091"/>
      <c r="K3" s="198"/>
      <c r="L3" s="1091"/>
      <c r="M3" s="1091"/>
      <c r="N3" s="198"/>
      <c r="O3" s="1091"/>
      <c r="P3" s="1091"/>
      <c r="Q3" s="198"/>
      <c r="R3" s="1091"/>
      <c r="S3" s="1092"/>
      <c r="T3" s="1151" t="s">
        <v>482</v>
      </c>
      <c r="U3" s="1151"/>
      <c r="V3" s="1151"/>
      <c r="W3" s="1151"/>
      <c r="X3" s="1151"/>
      <c r="Y3" s="1151"/>
      <c r="Z3" s="1151"/>
      <c r="AA3" s="1151"/>
      <c r="AB3" s="1151"/>
      <c r="AC3" s="1164"/>
      <c r="AD3" s="1165"/>
      <c r="AE3" s="1166"/>
      <c r="AF3" s="1158"/>
      <c r="AG3" s="1159"/>
      <c r="AH3" s="1159"/>
      <c r="AI3" s="1159"/>
      <c r="AJ3" s="1160"/>
      <c r="AK3" s="1147"/>
      <c r="AL3" s="1148"/>
      <c r="AM3" s="1148"/>
      <c r="AN3" s="1148"/>
      <c r="AO3" s="1149"/>
      <c r="AP3" s="1147"/>
      <c r="AQ3" s="1148"/>
      <c r="AR3" s="1148"/>
      <c r="AS3" s="1148"/>
      <c r="AT3" s="1148"/>
      <c r="AU3" s="1148"/>
      <c r="AV3" s="1148"/>
      <c r="AW3" s="1148"/>
      <c r="AX3" s="1148"/>
      <c r="AY3" s="1149"/>
      <c r="AZ3" s="1147"/>
      <c r="BA3" s="1148"/>
      <c r="BB3" s="1148"/>
      <c r="BC3" s="1148"/>
      <c r="BD3" s="1148"/>
      <c r="BE3" s="1149"/>
      <c r="BF3" s="1147"/>
      <c r="BG3" s="1148"/>
      <c r="BH3" s="1148"/>
      <c r="BI3" s="1148"/>
      <c r="BJ3" s="1148"/>
      <c r="BK3" s="1148"/>
      <c r="BL3" s="1148"/>
      <c r="BM3" s="1148"/>
      <c r="BN3" s="1148"/>
      <c r="BO3" s="1148"/>
      <c r="BP3" s="1149"/>
      <c r="CR3" s="1088"/>
      <c r="CS3" s="1088" t="s">
        <v>483</v>
      </c>
      <c r="CT3" s="1088" t="s">
        <v>484</v>
      </c>
    </row>
    <row r="4" spans="1:127" ht="9" customHeight="1">
      <c r="A4" s="1133" t="s">
        <v>485</v>
      </c>
      <c r="B4" s="1134"/>
      <c r="C4" s="1134"/>
      <c r="D4" s="1134"/>
      <c r="E4" s="1134"/>
      <c r="F4" s="1137" t="s">
        <v>478</v>
      </c>
      <c r="G4" s="1085"/>
      <c r="H4" s="1085"/>
      <c r="I4" s="1085"/>
      <c r="J4" s="1085"/>
      <c r="K4" s="1085"/>
      <c r="L4" s="1085"/>
      <c r="M4" s="1085"/>
      <c r="N4" s="1085"/>
      <c r="O4" s="1085"/>
      <c r="P4" s="1085"/>
      <c r="Q4" s="1085"/>
      <c r="R4" s="1085"/>
      <c r="S4" s="1086"/>
      <c r="T4" s="1151"/>
      <c r="U4" s="1151"/>
      <c r="V4" s="1151"/>
      <c r="W4" s="1151"/>
      <c r="X4" s="1151"/>
      <c r="Y4" s="1151"/>
      <c r="Z4" s="1151"/>
      <c r="AA4" s="1151"/>
      <c r="AB4" s="1151"/>
      <c r="AC4" s="1167"/>
      <c r="AD4" s="1168"/>
      <c r="AE4" s="1169"/>
      <c r="AF4" s="1158"/>
      <c r="AG4" s="1159"/>
      <c r="AH4" s="1159"/>
      <c r="AI4" s="1159"/>
      <c r="AJ4" s="1160"/>
      <c r="AK4" s="1139" t="s">
        <v>486</v>
      </c>
      <c r="AL4" s="1140"/>
      <c r="AM4" s="1140"/>
      <c r="AN4" s="1140"/>
      <c r="AO4" s="1141"/>
      <c r="AP4" s="972"/>
      <c r="AQ4" s="973"/>
      <c r="AR4" s="973"/>
      <c r="AS4" s="973"/>
      <c r="AT4" s="973"/>
      <c r="AU4" s="973"/>
      <c r="AV4" s="973"/>
      <c r="AW4" s="973"/>
      <c r="AX4" s="973"/>
      <c r="AY4" s="974"/>
      <c r="AZ4" s="1139" t="s">
        <v>487</v>
      </c>
      <c r="BA4" s="1140"/>
      <c r="BB4" s="1140"/>
      <c r="BC4" s="1140"/>
      <c r="BD4" s="1140"/>
      <c r="BE4" s="1141"/>
      <c r="BF4" s="972"/>
      <c r="BG4" s="973"/>
      <c r="BH4" s="973"/>
      <c r="BI4" s="973"/>
      <c r="BJ4" s="973"/>
      <c r="BK4" s="973"/>
      <c r="BL4" s="973"/>
      <c r="BM4" s="973"/>
      <c r="BN4" s="973"/>
      <c r="BO4" s="973"/>
      <c r="BP4" s="974"/>
      <c r="CR4" s="1088"/>
      <c r="CS4" s="1088"/>
      <c r="CT4" s="1088"/>
    </row>
    <row r="5" spans="1:127" ht="16.5" customHeight="1">
      <c r="A5" s="1135"/>
      <c r="B5" s="1136"/>
      <c r="C5" s="1136"/>
      <c r="D5" s="1136"/>
      <c r="E5" s="1136"/>
      <c r="F5" s="1138"/>
      <c r="G5" s="1091"/>
      <c r="H5" s="1091"/>
      <c r="I5" s="1091"/>
      <c r="J5" s="1091"/>
      <c r="K5" s="1091"/>
      <c r="L5" s="1091"/>
      <c r="M5" s="1091"/>
      <c r="N5" s="1091"/>
      <c r="O5" s="1091"/>
      <c r="P5" s="1091"/>
      <c r="Q5" s="1091"/>
      <c r="R5" s="1091"/>
      <c r="S5" s="1092"/>
      <c r="T5" s="1170" t="s">
        <v>488</v>
      </c>
      <c r="U5" s="1171"/>
      <c r="V5" s="1171"/>
      <c r="W5" s="1171"/>
      <c r="X5" s="1171"/>
      <c r="Y5" s="1171"/>
      <c r="Z5" s="1171"/>
      <c r="AA5" s="1171"/>
      <c r="AB5" s="1171"/>
      <c r="AC5" s="1167"/>
      <c r="AD5" s="1168"/>
      <c r="AE5" s="1169"/>
      <c r="AF5" s="1161"/>
      <c r="AG5" s="1162"/>
      <c r="AH5" s="1162"/>
      <c r="AI5" s="1162"/>
      <c r="AJ5" s="1163"/>
      <c r="AK5" s="1142"/>
      <c r="AL5" s="1142"/>
      <c r="AM5" s="1142"/>
      <c r="AN5" s="1142"/>
      <c r="AO5" s="1143"/>
      <c r="AP5" s="1147"/>
      <c r="AQ5" s="1148"/>
      <c r="AR5" s="1148"/>
      <c r="AS5" s="1148"/>
      <c r="AT5" s="1148"/>
      <c r="AU5" s="1148"/>
      <c r="AV5" s="1148"/>
      <c r="AW5" s="1148"/>
      <c r="AX5" s="1148"/>
      <c r="AY5" s="1149"/>
      <c r="AZ5" s="1150"/>
      <c r="BA5" s="1142"/>
      <c r="BB5" s="1142"/>
      <c r="BC5" s="1142"/>
      <c r="BD5" s="1142"/>
      <c r="BE5" s="1143"/>
      <c r="BF5" s="1147"/>
      <c r="BG5" s="1148"/>
      <c r="BH5" s="1148"/>
      <c r="BI5" s="1148"/>
      <c r="BJ5" s="1148"/>
      <c r="BK5" s="1148"/>
      <c r="BL5" s="1148"/>
      <c r="BM5" s="1148"/>
      <c r="BN5" s="1148"/>
      <c r="BO5" s="1148"/>
      <c r="BP5" s="1149"/>
      <c r="CS5" s="165" t="s">
        <v>489</v>
      </c>
      <c r="CT5" s="165" t="s">
        <v>490</v>
      </c>
    </row>
    <row r="6" spans="1:127" ht="21.75" customHeight="1">
      <c r="A6" s="1118" t="s">
        <v>491</v>
      </c>
      <c r="B6" s="1119"/>
      <c r="C6" s="1119"/>
      <c r="D6" s="1119"/>
      <c r="E6" s="1119"/>
      <c r="F6" s="357" t="s">
        <v>492</v>
      </c>
      <c r="G6" s="931"/>
      <c r="H6" s="931"/>
      <c r="I6" s="931"/>
      <c r="J6" s="931"/>
      <c r="K6" s="931"/>
      <c r="L6" s="931"/>
      <c r="M6" s="931"/>
      <c r="N6" s="931"/>
      <c r="O6" s="931"/>
      <c r="P6" s="931"/>
      <c r="Q6" s="931"/>
      <c r="R6" s="931"/>
      <c r="S6" s="932"/>
      <c r="T6" s="1120" t="s">
        <v>493</v>
      </c>
      <c r="U6" s="1121"/>
      <c r="V6" s="1121"/>
      <c r="W6" s="1121"/>
      <c r="X6" s="1122"/>
      <c r="Y6" s="1123"/>
      <c r="Z6" s="1123"/>
      <c r="AA6" s="1123"/>
      <c r="AB6" s="1123"/>
      <c r="AC6" s="1123"/>
      <c r="AD6" s="1123"/>
      <c r="AE6" s="1123"/>
      <c r="AF6" s="1123"/>
      <c r="AG6" s="1123"/>
      <c r="AH6" s="1123"/>
      <c r="AI6" s="1123"/>
      <c r="AJ6" s="1124"/>
      <c r="AK6" s="1144"/>
      <c r="AL6" s="1145"/>
      <c r="AM6" s="1145"/>
      <c r="AN6" s="1145"/>
      <c r="AO6" s="1146"/>
      <c r="AP6" s="975"/>
      <c r="AQ6" s="976"/>
      <c r="AR6" s="976"/>
      <c r="AS6" s="976"/>
      <c r="AT6" s="976"/>
      <c r="AU6" s="976"/>
      <c r="AV6" s="976"/>
      <c r="AW6" s="976"/>
      <c r="AX6" s="976"/>
      <c r="AY6" s="977"/>
      <c r="AZ6" s="1144"/>
      <c r="BA6" s="1145"/>
      <c r="BB6" s="1145"/>
      <c r="BC6" s="1145"/>
      <c r="BD6" s="1145"/>
      <c r="BE6" s="1146"/>
      <c r="BF6" s="975"/>
      <c r="BG6" s="976"/>
      <c r="BH6" s="976"/>
      <c r="BI6" s="976"/>
      <c r="BJ6" s="976"/>
      <c r="BK6" s="976"/>
      <c r="BL6" s="976"/>
      <c r="BM6" s="976"/>
      <c r="BN6" s="976"/>
      <c r="BO6" s="976"/>
      <c r="BP6" s="977"/>
      <c r="BT6" s="1125"/>
      <c r="BU6" s="1125"/>
      <c r="BV6" s="1125"/>
      <c r="BW6" s="1125"/>
      <c r="BX6" s="1125"/>
      <c r="BY6" s="1125"/>
      <c r="BZ6" s="1125"/>
      <c r="CA6" s="1125"/>
      <c r="CB6" s="1125"/>
      <c r="CC6" s="1125"/>
      <c r="CD6" s="1125"/>
      <c r="CE6" s="1125"/>
      <c r="CF6" s="1125"/>
    </row>
    <row r="7" spans="1:127" ht="9" customHeight="1">
      <c r="A7" s="164"/>
      <c r="B7" s="164"/>
      <c r="C7" s="164"/>
      <c r="D7" s="164"/>
      <c r="E7" s="164"/>
      <c r="F7" s="164"/>
      <c r="G7" s="164"/>
      <c r="H7" s="164"/>
      <c r="I7" s="164"/>
      <c r="J7" s="164"/>
      <c r="K7" s="164"/>
      <c r="L7" s="164"/>
      <c r="M7" s="164"/>
      <c r="N7" s="164"/>
      <c r="O7" s="164"/>
      <c r="P7" s="164"/>
      <c r="Q7" s="164"/>
      <c r="R7" s="164"/>
      <c r="S7" s="164"/>
      <c r="T7" s="164"/>
      <c r="U7" s="164"/>
      <c r="BT7" s="1125"/>
      <c r="BU7" s="1125"/>
      <c r="BV7" s="1125"/>
      <c r="BW7" s="1125"/>
      <c r="BX7" s="1125"/>
      <c r="BY7" s="1125"/>
      <c r="BZ7" s="1125"/>
      <c r="CA7" s="1125"/>
      <c r="CB7" s="1125"/>
      <c r="CC7" s="1125"/>
      <c r="CD7" s="1125"/>
      <c r="CE7" s="1125"/>
      <c r="CF7" s="1125"/>
    </row>
    <row r="8" spans="1:127" ht="12.95" customHeight="1">
      <c r="A8" s="1045" t="s">
        <v>273</v>
      </c>
      <c r="B8" s="1048" t="s">
        <v>494</v>
      </c>
      <c r="C8" s="1057"/>
      <c r="D8" s="1057"/>
      <c r="E8" s="1057"/>
      <c r="F8" s="1057"/>
      <c r="G8" s="1057"/>
      <c r="H8" s="1057"/>
      <c r="I8" s="1057"/>
      <c r="J8" s="1057"/>
      <c r="K8" s="1057"/>
      <c r="L8" s="1057"/>
      <c r="M8" s="1057"/>
      <c r="N8" s="1057"/>
      <c r="O8" s="1057"/>
      <c r="P8" s="1057"/>
      <c r="Q8" s="1057"/>
      <c r="R8" s="1057"/>
      <c r="S8" s="1057"/>
      <c r="T8" s="374"/>
      <c r="U8" s="374"/>
      <c r="V8" s="966" t="s">
        <v>495</v>
      </c>
      <c r="W8" s="967"/>
      <c r="X8" s="967"/>
      <c r="Y8" s="968"/>
      <c r="Z8" s="966" t="s">
        <v>496</v>
      </c>
      <c r="AA8" s="967"/>
      <c r="AB8" s="967"/>
      <c r="AC8" s="967"/>
      <c r="AD8" s="967"/>
      <c r="AE8" s="967"/>
      <c r="AF8" s="967"/>
      <c r="AG8" s="967"/>
      <c r="AH8" s="1129"/>
      <c r="AI8" s="1130" t="s">
        <v>497</v>
      </c>
      <c r="AJ8" s="1057" t="s">
        <v>498</v>
      </c>
      <c r="AK8" s="1057"/>
      <c r="AL8" s="1057"/>
      <c r="AM8" s="1057"/>
      <c r="AN8" s="1057"/>
      <c r="AO8" s="1057"/>
      <c r="AP8" s="1057"/>
      <c r="AQ8" s="1057"/>
      <c r="AR8" s="1057"/>
      <c r="AS8" s="1057"/>
      <c r="AT8" s="1057"/>
      <c r="AU8" s="1057"/>
      <c r="AV8" s="1057"/>
      <c r="AW8" s="1057"/>
      <c r="AX8" s="1057"/>
      <c r="AY8" s="1057"/>
      <c r="AZ8" s="1057"/>
      <c r="BA8" s="1057"/>
      <c r="BB8" s="1057"/>
      <c r="BC8" s="1060" t="s">
        <v>499</v>
      </c>
      <c r="BD8" s="1061"/>
      <c r="BE8" s="1061"/>
      <c r="BF8" s="1061"/>
      <c r="BG8" s="1061"/>
      <c r="BH8" s="1061"/>
      <c r="BI8" s="1061"/>
      <c r="BJ8" s="1061"/>
      <c r="BK8" s="1061"/>
      <c r="BL8" s="1061"/>
      <c r="BM8" s="1061"/>
      <c r="BN8" s="1061"/>
      <c r="BO8" s="1061"/>
      <c r="BP8" s="1062"/>
    </row>
    <row r="9" spans="1:127" ht="3.75" customHeight="1">
      <c r="A9" s="1046"/>
      <c r="B9" s="1050"/>
      <c r="C9" s="1058"/>
      <c r="D9" s="1058"/>
      <c r="E9" s="1058"/>
      <c r="F9" s="1058"/>
      <c r="G9" s="1058"/>
      <c r="H9" s="1058"/>
      <c r="I9" s="1058"/>
      <c r="J9" s="1058"/>
      <c r="K9" s="1058"/>
      <c r="L9" s="1058"/>
      <c r="M9" s="1058"/>
      <c r="N9" s="1058"/>
      <c r="O9" s="1058"/>
      <c r="P9" s="1058"/>
      <c r="Q9" s="1058"/>
      <c r="R9" s="1058"/>
      <c r="S9" s="1058"/>
      <c r="T9" s="375"/>
      <c r="U9" s="375"/>
      <c r="V9" s="1126"/>
      <c r="W9" s="1127"/>
      <c r="X9" s="1127"/>
      <c r="Y9" s="1128"/>
      <c r="Z9" s="1116" t="s">
        <v>37</v>
      </c>
      <c r="AA9" s="1116" t="s">
        <v>38</v>
      </c>
      <c r="AB9" s="1116" t="s">
        <v>500</v>
      </c>
      <c r="AC9" s="1116" t="s">
        <v>40</v>
      </c>
      <c r="AD9" s="1116" t="s">
        <v>41</v>
      </c>
      <c r="AE9" s="1107" t="s">
        <v>42</v>
      </c>
      <c r="AF9" s="1107" t="s">
        <v>501</v>
      </c>
      <c r="AG9" s="1107"/>
      <c r="AH9" s="1107"/>
      <c r="AI9" s="1131"/>
      <c r="AJ9" s="1058"/>
      <c r="AK9" s="1058"/>
      <c r="AL9" s="1058"/>
      <c r="AM9" s="1058"/>
      <c r="AN9" s="1058"/>
      <c r="AO9" s="1058"/>
      <c r="AP9" s="1058"/>
      <c r="AQ9" s="1058"/>
      <c r="AR9" s="1058"/>
      <c r="AS9" s="1058"/>
      <c r="AT9" s="1058"/>
      <c r="AU9" s="1058"/>
      <c r="AV9" s="1058"/>
      <c r="AW9" s="1058"/>
      <c r="AX9" s="1058"/>
      <c r="AY9" s="1058"/>
      <c r="AZ9" s="1058"/>
      <c r="BA9" s="1058"/>
      <c r="BB9" s="1058"/>
      <c r="BC9" s="1063"/>
      <c r="BD9" s="1064"/>
      <c r="BE9" s="1064"/>
      <c r="BF9" s="1064"/>
      <c r="BG9" s="1064"/>
      <c r="BH9" s="1064"/>
      <c r="BI9" s="1064"/>
      <c r="BJ9" s="1064"/>
      <c r="BK9" s="1064"/>
      <c r="BL9" s="1064"/>
      <c r="BM9" s="1064"/>
      <c r="BN9" s="1064"/>
      <c r="BO9" s="1064"/>
      <c r="BP9" s="1065"/>
    </row>
    <row r="10" spans="1:127" ht="50.1" customHeight="1">
      <c r="A10" s="1047"/>
      <c r="B10" s="1052"/>
      <c r="C10" s="1059"/>
      <c r="D10" s="1059"/>
      <c r="E10" s="1059"/>
      <c r="F10" s="1059"/>
      <c r="G10" s="1059"/>
      <c r="H10" s="1059"/>
      <c r="I10" s="1059"/>
      <c r="J10" s="1059"/>
      <c r="K10" s="1059"/>
      <c r="L10" s="1059"/>
      <c r="M10" s="1059"/>
      <c r="N10" s="1059"/>
      <c r="O10" s="1059"/>
      <c r="P10" s="1059"/>
      <c r="Q10" s="1059"/>
      <c r="R10" s="1059"/>
      <c r="S10" s="1059"/>
      <c r="T10" s="376"/>
      <c r="U10" s="376"/>
      <c r="V10" s="969"/>
      <c r="W10" s="970"/>
      <c r="X10" s="970"/>
      <c r="Y10" s="971"/>
      <c r="Z10" s="1117"/>
      <c r="AA10" s="1117"/>
      <c r="AB10" s="1117"/>
      <c r="AC10" s="1117"/>
      <c r="AD10" s="1117"/>
      <c r="AE10" s="1108"/>
      <c r="AF10" s="1108"/>
      <c r="AG10" s="1108"/>
      <c r="AH10" s="1108"/>
      <c r="AI10" s="1132"/>
      <c r="AJ10" s="1058"/>
      <c r="AK10" s="1058"/>
      <c r="AL10" s="1058"/>
      <c r="AM10" s="1058"/>
      <c r="AN10" s="1058"/>
      <c r="AO10" s="1058"/>
      <c r="AP10" s="1058"/>
      <c r="AQ10" s="1058"/>
      <c r="AR10" s="1058"/>
      <c r="AS10" s="1058"/>
      <c r="AT10" s="1058"/>
      <c r="AU10" s="1058"/>
      <c r="AV10" s="1058"/>
      <c r="AW10" s="1058"/>
      <c r="AX10" s="1058"/>
      <c r="AY10" s="1058"/>
      <c r="AZ10" s="1058"/>
      <c r="BA10" s="1058"/>
      <c r="BB10" s="1058"/>
      <c r="BC10" s="1109"/>
      <c r="BD10" s="1110"/>
      <c r="BE10" s="1110"/>
      <c r="BF10" s="1110"/>
      <c r="BG10" s="1110"/>
      <c r="BH10" s="1110"/>
      <c r="BI10" s="1110"/>
      <c r="BJ10" s="1110"/>
      <c r="BK10" s="1110"/>
      <c r="BL10" s="1110"/>
      <c r="BM10" s="1110"/>
      <c r="BN10" s="1110"/>
      <c r="BO10" s="1110"/>
      <c r="BP10" s="1111"/>
    </row>
    <row r="11" spans="1:127" ht="33" customHeight="1">
      <c r="A11" s="377">
        <v>1</v>
      </c>
      <c r="B11" s="1069"/>
      <c r="C11" s="1105"/>
      <c r="D11" s="1105"/>
      <c r="E11" s="1105"/>
      <c r="F11" s="1105"/>
      <c r="G11" s="1105"/>
      <c r="H11" s="1105"/>
      <c r="I11" s="1105"/>
      <c r="J11" s="1105"/>
      <c r="K11" s="1105"/>
      <c r="L11" s="1105"/>
      <c r="M11" s="1105"/>
      <c r="N11" s="1105"/>
      <c r="O11" s="1105"/>
      <c r="P11" s="1105"/>
      <c r="Q11" s="1105"/>
      <c r="R11" s="1105"/>
      <c r="S11" s="1105"/>
      <c r="T11" s="1105"/>
      <c r="U11" s="1070"/>
      <c r="V11" s="1112"/>
      <c r="W11" s="1113"/>
      <c r="X11" s="1113"/>
      <c r="Y11" s="1114"/>
      <c r="Z11" s="368"/>
      <c r="AA11" s="368"/>
      <c r="AB11" s="368"/>
      <c r="AC11" s="368"/>
      <c r="AD11" s="368"/>
      <c r="AE11" s="368"/>
      <c r="AF11" s="368"/>
      <c r="AG11" s="368"/>
      <c r="AH11" s="368"/>
      <c r="AI11" s="378"/>
      <c r="AJ11" s="1115"/>
      <c r="AK11" s="1113"/>
      <c r="AL11" s="1113"/>
      <c r="AM11" s="1113"/>
      <c r="AN11" s="1113"/>
      <c r="AO11" s="1113"/>
      <c r="AP11" s="1113"/>
      <c r="AQ11" s="1113"/>
      <c r="AR11" s="1113"/>
      <c r="AS11" s="1113"/>
      <c r="AT11" s="1113"/>
      <c r="AU11" s="1113"/>
      <c r="AV11" s="1113"/>
      <c r="AW11" s="1113"/>
      <c r="AX11" s="1113"/>
      <c r="AY11" s="1113"/>
      <c r="AZ11" s="1113"/>
      <c r="BA11" s="1113"/>
      <c r="BB11" s="1113"/>
      <c r="BC11" s="169"/>
      <c r="BD11" s="366"/>
      <c r="BE11" s="171"/>
      <c r="BF11" s="171"/>
      <c r="BG11" s="171"/>
      <c r="BH11" s="379"/>
      <c r="BI11" s="366"/>
      <c r="BJ11" s="171"/>
      <c r="BK11" s="171"/>
      <c r="BL11" s="171"/>
      <c r="BM11" s="171"/>
      <c r="BN11" s="171"/>
      <c r="BO11" s="171"/>
      <c r="BP11" s="367"/>
    </row>
    <row r="12" spans="1:127" ht="33" customHeight="1">
      <c r="A12" s="377">
        <v>2</v>
      </c>
      <c r="V12" s="930"/>
      <c r="W12" s="931"/>
      <c r="X12" s="931"/>
      <c r="Y12" s="932"/>
      <c r="Z12" s="368"/>
      <c r="AA12" s="368"/>
      <c r="AB12" s="368"/>
      <c r="AC12" s="368"/>
      <c r="AD12" s="368"/>
      <c r="AE12" s="368"/>
      <c r="AF12" s="368"/>
      <c r="AG12" s="368"/>
      <c r="AH12" s="368"/>
      <c r="AI12" s="378"/>
      <c r="AJ12" s="1106"/>
      <c r="AK12" s="1106"/>
      <c r="AL12" s="1106"/>
      <c r="AM12" s="1106"/>
      <c r="AN12" s="1106"/>
      <c r="AO12" s="1106"/>
      <c r="AP12" s="1106"/>
      <c r="AQ12" s="1106"/>
      <c r="AR12" s="1106"/>
      <c r="AS12" s="1106"/>
      <c r="AT12" s="1106"/>
      <c r="AU12" s="1106"/>
      <c r="AV12" s="1106"/>
      <c r="AW12" s="1106"/>
      <c r="AX12" s="1106"/>
      <c r="AY12" s="1106"/>
      <c r="AZ12" s="1106"/>
      <c r="BA12" s="1106"/>
      <c r="BB12" s="1106"/>
      <c r="BC12" s="169"/>
      <c r="BD12" s="366"/>
      <c r="BE12" s="171"/>
      <c r="BF12" s="171"/>
      <c r="BG12" s="171"/>
      <c r="BH12" s="379"/>
      <c r="BI12" s="366"/>
      <c r="BJ12" s="171"/>
      <c r="BK12" s="171"/>
      <c r="BL12" s="171"/>
      <c r="BM12" s="171"/>
      <c r="BN12" s="171"/>
      <c r="BO12" s="171"/>
      <c r="BP12" s="367"/>
    </row>
    <row r="13" spans="1:127" ht="33" customHeight="1">
      <c r="A13" s="377">
        <v>3</v>
      </c>
      <c r="B13" s="1069"/>
      <c r="C13" s="1105"/>
      <c r="D13" s="1105"/>
      <c r="E13" s="1105"/>
      <c r="F13" s="1105"/>
      <c r="G13" s="1105"/>
      <c r="H13" s="1105"/>
      <c r="I13" s="1105"/>
      <c r="J13" s="1105"/>
      <c r="K13" s="1105"/>
      <c r="L13" s="1105"/>
      <c r="M13" s="1105"/>
      <c r="N13" s="1105"/>
      <c r="O13" s="1105"/>
      <c r="P13" s="1105"/>
      <c r="Q13" s="1105"/>
      <c r="R13" s="1105"/>
      <c r="S13" s="1105"/>
      <c r="T13" s="1105"/>
      <c r="U13" s="1070"/>
      <c r="V13" s="930"/>
      <c r="W13" s="931"/>
      <c r="X13" s="931"/>
      <c r="Y13" s="932"/>
      <c r="Z13" s="368"/>
      <c r="AA13" s="368"/>
      <c r="AB13" s="368"/>
      <c r="AC13" s="368"/>
      <c r="AD13" s="368"/>
      <c r="AE13" s="368"/>
      <c r="AF13" s="368"/>
      <c r="AG13" s="368"/>
      <c r="AH13" s="368"/>
      <c r="AI13" s="378"/>
      <c r="AJ13" s="1106"/>
      <c r="AK13" s="1106"/>
      <c r="AL13" s="1106"/>
      <c r="AM13" s="1106"/>
      <c r="AN13" s="1106"/>
      <c r="AO13" s="1106"/>
      <c r="AP13" s="1106"/>
      <c r="AQ13" s="1106"/>
      <c r="AR13" s="1106"/>
      <c r="AS13" s="1106"/>
      <c r="AT13" s="1106"/>
      <c r="AU13" s="1106"/>
      <c r="AV13" s="1106"/>
      <c r="AW13" s="1106"/>
      <c r="AX13" s="1106"/>
      <c r="AY13" s="1106"/>
      <c r="AZ13" s="1106"/>
      <c r="BA13" s="1106"/>
      <c r="BB13" s="1106"/>
      <c r="BC13" s="169"/>
      <c r="BD13" s="366"/>
      <c r="BE13" s="171"/>
      <c r="BF13" s="171"/>
      <c r="BG13" s="171"/>
      <c r="BH13" s="379"/>
      <c r="BI13" s="366"/>
      <c r="BJ13" s="171"/>
      <c r="BK13" s="171"/>
      <c r="BL13" s="171"/>
      <c r="BM13" s="171"/>
      <c r="BN13" s="171"/>
      <c r="BO13" s="171"/>
      <c r="BP13" s="367"/>
    </row>
    <row r="14" spans="1:127" ht="33" customHeight="1">
      <c r="A14" s="377">
        <v>4</v>
      </c>
      <c r="B14" s="1069"/>
      <c r="C14" s="1105"/>
      <c r="D14" s="1105"/>
      <c r="E14" s="1105"/>
      <c r="F14" s="1105"/>
      <c r="G14" s="1105"/>
      <c r="H14" s="1105"/>
      <c r="I14" s="1105"/>
      <c r="J14" s="1105"/>
      <c r="K14" s="1105"/>
      <c r="L14" s="1105"/>
      <c r="M14" s="1105"/>
      <c r="N14" s="1105"/>
      <c r="O14" s="1105"/>
      <c r="P14" s="1105"/>
      <c r="Q14" s="1105"/>
      <c r="R14" s="1105"/>
      <c r="S14" s="1105"/>
      <c r="T14" s="1105"/>
      <c r="U14" s="1070"/>
      <c r="V14" s="930"/>
      <c r="W14" s="931"/>
      <c r="X14" s="931"/>
      <c r="Y14" s="932"/>
      <c r="Z14" s="368"/>
      <c r="AA14" s="368"/>
      <c r="AB14" s="368"/>
      <c r="AC14" s="368"/>
      <c r="AD14" s="368"/>
      <c r="AE14" s="368"/>
      <c r="AF14" s="368"/>
      <c r="AG14" s="368"/>
      <c r="AH14" s="368"/>
      <c r="AI14" s="378"/>
      <c r="AJ14" s="931"/>
      <c r="AK14" s="931"/>
      <c r="AL14" s="931"/>
      <c r="AM14" s="931"/>
      <c r="AN14" s="931"/>
      <c r="AO14" s="931"/>
      <c r="AP14" s="931"/>
      <c r="AQ14" s="931"/>
      <c r="AR14" s="931"/>
      <c r="AS14" s="931"/>
      <c r="AT14" s="931"/>
      <c r="AU14" s="931"/>
      <c r="AV14" s="931"/>
      <c r="AW14" s="931"/>
      <c r="AX14" s="931"/>
      <c r="AY14" s="931"/>
      <c r="AZ14" s="931"/>
      <c r="BA14" s="931"/>
      <c r="BB14" s="931"/>
      <c r="BC14" s="169"/>
      <c r="BD14" s="366"/>
      <c r="BE14" s="171"/>
      <c r="BF14" s="171"/>
      <c r="BG14" s="171"/>
      <c r="BH14" s="379"/>
      <c r="BI14" s="366"/>
      <c r="BJ14" s="171"/>
      <c r="BK14" s="171"/>
      <c r="BL14" s="171"/>
      <c r="BM14" s="171"/>
      <c r="BN14" s="171"/>
      <c r="BO14" s="171"/>
      <c r="BP14" s="367"/>
    </row>
    <row r="15" spans="1:127" ht="33" customHeight="1">
      <c r="A15" s="377">
        <v>5</v>
      </c>
      <c r="B15" s="1069"/>
      <c r="C15" s="1105"/>
      <c r="D15" s="1105"/>
      <c r="E15" s="1105"/>
      <c r="F15" s="1105"/>
      <c r="G15" s="1105"/>
      <c r="H15" s="1105"/>
      <c r="I15" s="1105"/>
      <c r="J15" s="1105"/>
      <c r="K15" s="1105"/>
      <c r="L15" s="1105"/>
      <c r="M15" s="1105"/>
      <c r="N15" s="1105"/>
      <c r="O15" s="1105"/>
      <c r="P15" s="1105"/>
      <c r="Q15" s="1105"/>
      <c r="R15" s="1105"/>
      <c r="S15" s="1105"/>
      <c r="T15" s="1105"/>
      <c r="U15" s="1070"/>
      <c r="V15" s="930"/>
      <c r="W15" s="931"/>
      <c r="X15" s="931"/>
      <c r="Y15" s="932"/>
      <c r="Z15" s="368"/>
      <c r="AA15" s="368"/>
      <c r="AB15" s="368"/>
      <c r="AC15" s="368"/>
      <c r="AD15" s="368"/>
      <c r="AE15" s="368"/>
      <c r="AF15" s="368"/>
      <c r="AG15" s="368"/>
      <c r="AH15" s="368"/>
      <c r="AI15" s="378"/>
      <c r="AJ15" s="931"/>
      <c r="AK15" s="931"/>
      <c r="AL15" s="931"/>
      <c r="AM15" s="931"/>
      <c r="AN15" s="931"/>
      <c r="AO15" s="931"/>
      <c r="AP15" s="931"/>
      <c r="AQ15" s="931"/>
      <c r="AR15" s="931"/>
      <c r="AS15" s="931"/>
      <c r="AT15" s="931"/>
      <c r="AU15" s="931"/>
      <c r="AV15" s="931"/>
      <c r="AW15" s="931"/>
      <c r="AX15" s="931"/>
      <c r="AY15" s="931"/>
      <c r="AZ15" s="931"/>
      <c r="BA15" s="931"/>
      <c r="BB15" s="931"/>
      <c r="BC15" s="169"/>
      <c r="BD15" s="366"/>
      <c r="BE15" s="171"/>
      <c r="BF15" s="171"/>
      <c r="BG15" s="171"/>
      <c r="BH15" s="379"/>
      <c r="BI15" s="366"/>
      <c r="BJ15" s="171"/>
      <c r="BK15" s="171"/>
      <c r="BL15" s="171"/>
      <c r="BM15" s="171"/>
      <c r="BN15" s="171"/>
      <c r="BO15" s="171"/>
      <c r="BP15" s="367"/>
    </row>
    <row r="16" spans="1:127" ht="33" customHeight="1">
      <c r="A16" s="377">
        <v>6</v>
      </c>
      <c r="B16" s="1069"/>
      <c r="C16" s="1105"/>
      <c r="D16" s="1105"/>
      <c r="E16" s="1105"/>
      <c r="F16" s="1105"/>
      <c r="G16" s="1105"/>
      <c r="H16" s="1105"/>
      <c r="I16" s="1105"/>
      <c r="J16" s="1105"/>
      <c r="K16" s="1105"/>
      <c r="L16" s="1105"/>
      <c r="M16" s="1105"/>
      <c r="N16" s="1105"/>
      <c r="O16" s="1105"/>
      <c r="P16" s="1105"/>
      <c r="Q16" s="1105"/>
      <c r="R16" s="1105"/>
      <c r="S16" s="1105"/>
      <c r="T16" s="1105"/>
      <c r="U16" s="1070"/>
      <c r="V16" s="930"/>
      <c r="W16" s="931"/>
      <c r="X16" s="931"/>
      <c r="Y16" s="932"/>
      <c r="Z16" s="368"/>
      <c r="AA16" s="368"/>
      <c r="AB16" s="368"/>
      <c r="AC16" s="368"/>
      <c r="AD16" s="368"/>
      <c r="AE16" s="368"/>
      <c r="AF16" s="368"/>
      <c r="AG16" s="368"/>
      <c r="AH16" s="368"/>
      <c r="AI16" s="378"/>
      <c r="AJ16" s="931"/>
      <c r="AK16" s="931"/>
      <c r="AL16" s="931"/>
      <c r="AM16" s="931"/>
      <c r="AN16" s="931"/>
      <c r="AO16" s="931"/>
      <c r="AP16" s="931"/>
      <c r="AQ16" s="931"/>
      <c r="AR16" s="931"/>
      <c r="AS16" s="931"/>
      <c r="AT16" s="931"/>
      <c r="AU16" s="931"/>
      <c r="AV16" s="931"/>
      <c r="AW16" s="931"/>
      <c r="AX16" s="931"/>
      <c r="AY16" s="931"/>
      <c r="AZ16" s="931"/>
      <c r="BA16" s="931"/>
      <c r="BB16" s="931"/>
      <c r="BC16" s="169"/>
      <c r="BD16" s="366"/>
      <c r="BE16" s="171"/>
      <c r="BF16" s="171"/>
      <c r="BG16" s="171"/>
      <c r="BH16" s="379"/>
      <c r="BI16" s="366"/>
      <c r="BJ16" s="171"/>
      <c r="BK16" s="171"/>
      <c r="BL16" s="171"/>
      <c r="BM16" s="171"/>
      <c r="BN16" s="171"/>
      <c r="BO16" s="171"/>
      <c r="BP16" s="367"/>
    </row>
    <row r="17" spans="1:68" ht="33" customHeight="1">
      <c r="A17" s="377">
        <v>7</v>
      </c>
      <c r="B17" s="1069"/>
      <c r="C17" s="1105"/>
      <c r="D17" s="1105"/>
      <c r="E17" s="1105"/>
      <c r="F17" s="1105"/>
      <c r="G17" s="1105"/>
      <c r="H17" s="1105"/>
      <c r="I17" s="1105"/>
      <c r="J17" s="1105"/>
      <c r="K17" s="1105"/>
      <c r="L17" s="1105"/>
      <c r="M17" s="1105"/>
      <c r="N17" s="1105"/>
      <c r="O17" s="1105"/>
      <c r="P17" s="1105"/>
      <c r="Q17" s="1105"/>
      <c r="R17" s="1105"/>
      <c r="S17" s="1105"/>
      <c r="T17" s="1105"/>
      <c r="U17" s="1070"/>
      <c r="V17" s="930"/>
      <c r="W17" s="931"/>
      <c r="X17" s="931"/>
      <c r="Y17" s="932"/>
      <c r="Z17" s="368"/>
      <c r="AA17" s="368"/>
      <c r="AB17" s="368"/>
      <c r="AC17" s="368"/>
      <c r="AD17" s="368"/>
      <c r="AE17" s="368"/>
      <c r="AF17" s="368"/>
      <c r="AG17" s="368"/>
      <c r="AH17" s="368"/>
      <c r="AI17" s="378"/>
      <c r="AJ17" s="931"/>
      <c r="AK17" s="931"/>
      <c r="AL17" s="931"/>
      <c r="AM17" s="931"/>
      <c r="AN17" s="931"/>
      <c r="AO17" s="931"/>
      <c r="AP17" s="931"/>
      <c r="AQ17" s="931"/>
      <c r="AR17" s="931"/>
      <c r="AS17" s="931"/>
      <c r="AT17" s="931"/>
      <c r="AU17" s="931"/>
      <c r="AV17" s="931"/>
      <c r="AW17" s="931"/>
      <c r="AX17" s="931"/>
      <c r="AY17" s="931"/>
      <c r="AZ17" s="931"/>
      <c r="BA17" s="931"/>
      <c r="BB17" s="931"/>
      <c r="BC17" s="169"/>
      <c r="BD17" s="366"/>
      <c r="BE17" s="171"/>
      <c r="BF17" s="171"/>
      <c r="BG17" s="171"/>
      <c r="BH17" s="379"/>
      <c r="BI17" s="366"/>
      <c r="BJ17" s="171"/>
      <c r="BK17" s="171"/>
      <c r="BL17" s="171"/>
      <c r="BM17" s="171"/>
      <c r="BN17" s="171"/>
      <c r="BO17" s="171"/>
      <c r="BP17" s="367"/>
    </row>
    <row r="18" spans="1:68" ht="33" customHeight="1">
      <c r="A18" s="377">
        <v>8</v>
      </c>
      <c r="B18" s="1069"/>
      <c r="C18" s="1105"/>
      <c r="D18" s="1105"/>
      <c r="E18" s="1105"/>
      <c r="F18" s="1105"/>
      <c r="G18" s="1105"/>
      <c r="H18" s="1105"/>
      <c r="I18" s="1105"/>
      <c r="J18" s="1105"/>
      <c r="K18" s="1105"/>
      <c r="L18" s="1105"/>
      <c r="M18" s="1105"/>
      <c r="N18" s="1105"/>
      <c r="O18" s="1105"/>
      <c r="P18" s="1105"/>
      <c r="Q18" s="1105"/>
      <c r="R18" s="1105"/>
      <c r="S18" s="1105"/>
      <c r="T18" s="1105"/>
      <c r="U18" s="1070"/>
      <c r="V18" s="930"/>
      <c r="W18" s="931"/>
      <c r="X18" s="931"/>
      <c r="Y18" s="932"/>
      <c r="Z18" s="368"/>
      <c r="AA18" s="368"/>
      <c r="AB18" s="368"/>
      <c r="AC18" s="368"/>
      <c r="AD18" s="368"/>
      <c r="AE18" s="368"/>
      <c r="AF18" s="368"/>
      <c r="AG18" s="368"/>
      <c r="AH18" s="368"/>
      <c r="AI18" s="378"/>
      <c r="AJ18" s="931"/>
      <c r="AK18" s="931"/>
      <c r="AL18" s="931"/>
      <c r="AM18" s="931"/>
      <c r="AN18" s="931"/>
      <c r="AO18" s="931"/>
      <c r="AP18" s="931"/>
      <c r="AQ18" s="931"/>
      <c r="AR18" s="931"/>
      <c r="AS18" s="931"/>
      <c r="AT18" s="931"/>
      <c r="AU18" s="931"/>
      <c r="AV18" s="931"/>
      <c r="AW18" s="931"/>
      <c r="AX18" s="931"/>
      <c r="AY18" s="931"/>
      <c r="AZ18" s="931"/>
      <c r="BA18" s="931"/>
      <c r="BB18" s="931"/>
      <c r="BC18" s="169"/>
      <c r="BD18" s="366"/>
      <c r="BE18" s="171"/>
      <c r="BF18" s="171"/>
      <c r="BG18" s="171"/>
      <c r="BH18" s="379"/>
      <c r="BI18" s="366"/>
      <c r="BJ18" s="171"/>
      <c r="BK18" s="171"/>
      <c r="BL18" s="171"/>
      <c r="BM18" s="171"/>
      <c r="BN18" s="171"/>
      <c r="BO18" s="171"/>
      <c r="BP18" s="367"/>
    </row>
    <row r="19" spans="1:68" ht="33" customHeight="1">
      <c r="A19" s="377">
        <v>9</v>
      </c>
      <c r="B19" s="1069"/>
      <c r="C19" s="1105"/>
      <c r="D19" s="1105"/>
      <c r="E19" s="1105"/>
      <c r="F19" s="1105"/>
      <c r="G19" s="1105"/>
      <c r="H19" s="1105"/>
      <c r="I19" s="1105"/>
      <c r="J19" s="1105"/>
      <c r="K19" s="1105"/>
      <c r="L19" s="1105"/>
      <c r="M19" s="1105"/>
      <c r="N19" s="1105"/>
      <c r="O19" s="1105"/>
      <c r="P19" s="1105"/>
      <c r="Q19" s="1105"/>
      <c r="R19" s="1105"/>
      <c r="S19" s="1105"/>
      <c r="T19" s="1105"/>
      <c r="U19" s="1070"/>
      <c r="V19" s="930"/>
      <c r="W19" s="931"/>
      <c r="X19" s="931"/>
      <c r="Y19" s="932"/>
      <c r="Z19" s="368"/>
      <c r="AA19" s="368"/>
      <c r="AB19" s="368"/>
      <c r="AC19" s="368"/>
      <c r="AD19" s="368"/>
      <c r="AE19" s="368"/>
      <c r="AF19" s="368"/>
      <c r="AG19" s="368"/>
      <c r="AH19" s="368"/>
      <c r="AI19" s="378"/>
      <c r="AJ19" s="931"/>
      <c r="AK19" s="931"/>
      <c r="AL19" s="931"/>
      <c r="AM19" s="931"/>
      <c r="AN19" s="931"/>
      <c r="AO19" s="931"/>
      <c r="AP19" s="931"/>
      <c r="AQ19" s="931"/>
      <c r="AR19" s="931"/>
      <c r="AS19" s="931"/>
      <c r="AT19" s="931"/>
      <c r="AU19" s="931"/>
      <c r="AV19" s="931"/>
      <c r="AW19" s="931"/>
      <c r="AX19" s="931"/>
      <c r="AY19" s="931"/>
      <c r="AZ19" s="931"/>
      <c r="BA19" s="931"/>
      <c r="BB19" s="931"/>
      <c r="BC19" s="169"/>
      <c r="BD19" s="366"/>
      <c r="BE19" s="171"/>
      <c r="BF19" s="171"/>
      <c r="BG19" s="171"/>
      <c r="BH19" s="379"/>
      <c r="BI19" s="366"/>
      <c r="BJ19" s="171"/>
      <c r="BK19" s="171"/>
      <c r="BL19" s="171"/>
      <c r="BM19" s="171"/>
      <c r="BN19" s="171"/>
      <c r="BO19" s="171"/>
      <c r="BP19" s="367"/>
    </row>
    <row r="20" spans="1:68" ht="33" customHeight="1">
      <c r="A20" s="377">
        <v>10</v>
      </c>
      <c r="B20" s="1069"/>
      <c r="C20" s="1105"/>
      <c r="D20" s="1105"/>
      <c r="E20" s="1105"/>
      <c r="F20" s="1105"/>
      <c r="G20" s="1105"/>
      <c r="H20" s="1105"/>
      <c r="I20" s="1105"/>
      <c r="J20" s="1105"/>
      <c r="K20" s="1105"/>
      <c r="L20" s="1105"/>
      <c r="M20" s="1105"/>
      <c r="N20" s="1105"/>
      <c r="O20" s="1105"/>
      <c r="P20" s="1105"/>
      <c r="Q20" s="1105"/>
      <c r="R20" s="1105"/>
      <c r="S20" s="1105"/>
      <c r="T20" s="1105"/>
      <c r="U20" s="1070"/>
      <c r="V20" s="930"/>
      <c r="W20" s="931"/>
      <c r="X20" s="931"/>
      <c r="Y20" s="932"/>
      <c r="Z20" s="368"/>
      <c r="AA20" s="368"/>
      <c r="AB20" s="368"/>
      <c r="AC20" s="368"/>
      <c r="AD20" s="368"/>
      <c r="AE20" s="368"/>
      <c r="AF20" s="368"/>
      <c r="AG20" s="368"/>
      <c r="AH20" s="368"/>
      <c r="AI20" s="378"/>
      <c r="AJ20" s="931"/>
      <c r="AK20" s="931"/>
      <c r="AL20" s="931"/>
      <c r="AM20" s="931"/>
      <c r="AN20" s="931"/>
      <c r="AO20" s="931"/>
      <c r="AP20" s="931"/>
      <c r="AQ20" s="931"/>
      <c r="AR20" s="931"/>
      <c r="AS20" s="931"/>
      <c r="AT20" s="931"/>
      <c r="AU20" s="931"/>
      <c r="AV20" s="931"/>
      <c r="AW20" s="931"/>
      <c r="AX20" s="931"/>
      <c r="AY20" s="931"/>
      <c r="AZ20" s="931"/>
      <c r="BA20" s="931"/>
      <c r="BB20" s="931"/>
      <c r="BC20" s="169"/>
      <c r="BD20" s="366"/>
      <c r="BE20" s="171"/>
      <c r="BF20" s="171"/>
      <c r="BG20" s="171"/>
      <c r="BH20" s="379"/>
      <c r="BI20" s="366"/>
      <c r="BJ20" s="171"/>
      <c r="BK20" s="171"/>
      <c r="BL20" s="171"/>
      <c r="BM20" s="171"/>
      <c r="BN20" s="171"/>
      <c r="BO20" s="171"/>
      <c r="BP20" s="367"/>
    </row>
    <row r="21" spans="1:68" ht="33" customHeight="1">
      <c r="A21" s="377">
        <v>11</v>
      </c>
      <c r="B21" s="369"/>
      <c r="C21" s="380"/>
      <c r="D21" s="380"/>
      <c r="E21" s="380"/>
      <c r="F21" s="380"/>
      <c r="G21" s="380"/>
      <c r="H21" s="380"/>
      <c r="I21" s="380"/>
      <c r="J21" s="380"/>
      <c r="K21" s="380"/>
      <c r="L21" s="380"/>
      <c r="M21" s="380"/>
      <c r="N21" s="380"/>
      <c r="O21" s="380"/>
      <c r="P21" s="380"/>
      <c r="Q21" s="380"/>
      <c r="R21" s="380"/>
      <c r="S21" s="380"/>
      <c r="T21" s="380"/>
      <c r="U21" s="370"/>
      <c r="V21" s="365"/>
      <c r="W21" s="366"/>
      <c r="X21" s="366"/>
      <c r="Y21" s="367"/>
      <c r="Z21" s="368"/>
      <c r="AA21" s="368"/>
      <c r="AB21" s="368"/>
      <c r="AC21" s="368"/>
      <c r="AD21" s="368"/>
      <c r="AE21" s="368"/>
      <c r="AF21" s="368"/>
      <c r="AG21" s="368"/>
      <c r="AH21" s="368"/>
      <c r="AI21" s="378"/>
      <c r="AJ21" s="366"/>
      <c r="AK21" s="366"/>
      <c r="AL21" s="366"/>
      <c r="AM21" s="366"/>
      <c r="AN21" s="366"/>
      <c r="AO21" s="366"/>
      <c r="AP21" s="366"/>
      <c r="AQ21" s="366"/>
      <c r="AR21" s="366"/>
      <c r="AS21" s="366"/>
      <c r="AT21" s="366"/>
      <c r="AU21" s="366"/>
      <c r="AV21" s="366"/>
      <c r="AW21" s="366"/>
      <c r="AX21" s="366"/>
      <c r="AY21" s="366"/>
      <c r="AZ21" s="366"/>
      <c r="BA21" s="366"/>
      <c r="BB21" s="366"/>
      <c r="BC21" s="169"/>
      <c r="BD21" s="366"/>
      <c r="BE21" s="171"/>
      <c r="BF21" s="171"/>
      <c r="BG21" s="171"/>
      <c r="BH21" s="379"/>
      <c r="BI21" s="366"/>
      <c r="BJ21" s="171"/>
      <c r="BK21" s="171"/>
      <c r="BL21" s="171"/>
      <c r="BM21" s="171"/>
      <c r="BN21" s="171"/>
      <c r="BO21" s="171"/>
      <c r="BP21" s="367"/>
    </row>
    <row r="22" spans="1:68" ht="33" customHeight="1">
      <c r="A22" s="377">
        <v>12</v>
      </c>
      <c r="B22" s="369"/>
      <c r="C22" s="380"/>
      <c r="D22" s="380"/>
      <c r="E22" s="380"/>
      <c r="F22" s="380"/>
      <c r="G22" s="380"/>
      <c r="H22" s="380"/>
      <c r="I22" s="380"/>
      <c r="J22" s="380"/>
      <c r="K22" s="380"/>
      <c r="L22" s="380"/>
      <c r="M22" s="380"/>
      <c r="N22" s="380"/>
      <c r="O22" s="380"/>
      <c r="P22" s="380"/>
      <c r="Q22" s="380"/>
      <c r="R22" s="380"/>
      <c r="S22" s="380"/>
      <c r="T22" s="380"/>
      <c r="U22" s="370"/>
      <c r="V22" s="365"/>
      <c r="W22" s="366"/>
      <c r="X22" s="366"/>
      <c r="Y22" s="367"/>
      <c r="Z22" s="368"/>
      <c r="AA22" s="368"/>
      <c r="AB22" s="368"/>
      <c r="AC22" s="368"/>
      <c r="AD22" s="368"/>
      <c r="AE22" s="368"/>
      <c r="AF22" s="368"/>
      <c r="AG22" s="368"/>
      <c r="AH22" s="368"/>
      <c r="AI22" s="378"/>
      <c r="AJ22" s="366"/>
      <c r="AK22" s="366"/>
      <c r="AL22" s="366"/>
      <c r="AM22" s="366"/>
      <c r="AN22" s="366"/>
      <c r="AO22" s="366"/>
      <c r="AP22" s="366"/>
      <c r="AQ22" s="366"/>
      <c r="AR22" s="366"/>
      <c r="AS22" s="366"/>
      <c r="AT22" s="366"/>
      <c r="AU22" s="366"/>
      <c r="AV22" s="366"/>
      <c r="AW22" s="366"/>
      <c r="AX22" s="366"/>
      <c r="AY22" s="366"/>
      <c r="AZ22" s="366"/>
      <c r="BA22" s="366"/>
      <c r="BB22" s="366"/>
      <c r="BC22" s="169"/>
      <c r="BD22" s="366"/>
      <c r="BE22" s="171"/>
      <c r="BF22" s="171"/>
      <c r="BG22" s="171"/>
      <c r="BH22" s="379"/>
      <c r="BI22" s="366"/>
      <c r="BJ22" s="171"/>
      <c r="BK22" s="171"/>
      <c r="BL22" s="171"/>
      <c r="BM22" s="171"/>
      <c r="BN22" s="171"/>
      <c r="BO22" s="171"/>
      <c r="BP22" s="367"/>
    </row>
    <row r="23" spans="1:68" ht="5.0999999999999996" customHeight="1">
      <c r="A23" s="381"/>
      <c r="B23" s="382"/>
      <c r="C23" s="382"/>
      <c r="D23" s="382"/>
      <c r="E23" s="382"/>
      <c r="F23" s="382"/>
      <c r="G23" s="382"/>
      <c r="H23" s="382"/>
      <c r="I23" s="382"/>
      <c r="J23" s="382"/>
      <c r="K23" s="382"/>
      <c r="L23" s="382"/>
      <c r="M23" s="382"/>
      <c r="N23" s="382"/>
      <c r="O23" s="382"/>
      <c r="P23" s="382"/>
      <c r="Q23" s="382"/>
      <c r="R23" s="382"/>
      <c r="S23" s="382"/>
      <c r="T23" s="382"/>
      <c r="U23" s="382"/>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4"/>
      <c r="BI23" s="383"/>
      <c r="BJ23" s="383"/>
      <c r="BK23" s="383"/>
      <c r="BL23" s="383"/>
      <c r="BM23" s="383"/>
      <c r="BN23" s="383"/>
      <c r="BO23" s="383"/>
      <c r="BP23" s="383"/>
    </row>
    <row r="24" spans="1:68" ht="15" customHeight="1">
      <c r="A24" s="1099" t="s">
        <v>502</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1099"/>
      <c r="BA24" s="1099"/>
      <c r="BB24" s="1099"/>
      <c r="BC24" s="1099"/>
      <c r="BD24" s="1099"/>
      <c r="BE24" s="1099"/>
      <c r="BF24" s="1099"/>
      <c r="BG24" s="1099"/>
      <c r="BH24" s="1099"/>
      <c r="BI24" s="1099"/>
      <c r="BJ24" s="1099"/>
      <c r="BK24" s="1099"/>
      <c r="BL24" s="1099"/>
      <c r="BM24" s="1099"/>
      <c r="BN24" s="1099"/>
      <c r="BO24" s="1099"/>
      <c r="BP24" s="1099"/>
    </row>
    <row r="25" spans="1:68" s="385" customFormat="1" ht="19.5" customHeight="1">
      <c r="A25" s="1100" t="s">
        <v>503</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2"/>
    </row>
    <row r="26" spans="1:68" ht="53.25" customHeight="1">
      <c r="A26" s="386"/>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8"/>
    </row>
    <row r="27" spans="1:68" ht="13.5" customHeight="1">
      <c r="A27" s="389" t="s">
        <v>504</v>
      </c>
      <c r="B27" s="390"/>
      <c r="C27" s="390"/>
      <c r="D27" s="390"/>
      <c r="E27" s="390"/>
      <c r="F27" s="390"/>
      <c r="G27" s="390"/>
      <c r="H27" s="390"/>
      <c r="I27" s="390"/>
      <c r="J27" s="390"/>
      <c r="K27" s="390"/>
      <c r="L27" s="390"/>
      <c r="M27" s="390"/>
      <c r="N27" s="390"/>
      <c r="O27" s="391"/>
      <c r="P27" s="391"/>
      <c r="Q27" s="391"/>
      <c r="R27" s="391"/>
      <c r="S27" s="391"/>
      <c r="T27" s="391"/>
      <c r="U27" s="391"/>
      <c r="V27" s="391"/>
      <c r="W27" s="391"/>
      <c r="X27" s="391"/>
      <c r="Y27" s="391" t="s">
        <v>505</v>
      </c>
      <c r="Z27" s="392"/>
      <c r="AA27" s="391" t="s">
        <v>506</v>
      </c>
      <c r="AB27" s="391"/>
      <c r="AC27" s="391"/>
      <c r="AD27" s="391"/>
      <c r="AE27" s="198"/>
      <c r="AF27" s="198"/>
      <c r="AG27" s="198"/>
      <c r="AH27" s="198"/>
      <c r="AI27" s="198"/>
      <c r="AJ27" s="198"/>
      <c r="AK27" s="393"/>
      <c r="AL27" s="393"/>
      <c r="AM27" s="393"/>
      <c r="AN27" s="393"/>
      <c r="AO27" s="198"/>
      <c r="AP27" s="198"/>
      <c r="AQ27" s="198"/>
      <c r="AR27" s="198"/>
      <c r="AS27" s="198"/>
      <c r="AT27" s="198"/>
      <c r="AU27" s="394" t="s">
        <v>507</v>
      </c>
      <c r="AV27" s="198"/>
      <c r="AW27" s="198"/>
      <c r="AX27" s="198"/>
      <c r="AY27" s="198"/>
      <c r="AZ27" s="198"/>
      <c r="BA27" s="198"/>
      <c r="BB27" s="198"/>
      <c r="BC27" s="198"/>
      <c r="BD27" s="198"/>
      <c r="BE27" s="198"/>
      <c r="BF27" s="198"/>
      <c r="BG27" s="198"/>
      <c r="BH27" s="198"/>
      <c r="BI27" s="198"/>
      <c r="BJ27" s="198"/>
      <c r="BK27" s="198"/>
      <c r="BL27" s="198"/>
      <c r="BM27" s="198"/>
      <c r="BN27" s="1103">
        <v>2025.7</v>
      </c>
      <c r="BO27" s="1103"/>
      <c r="BP27" s="1104"/>
    </row>
  </sheetData>
  <mergeCells count="82">
    <mergeCell ref="AZ1:BE3"/>
    <mergeCell ref="BF1:BP3"/>
    <mergeCell ref="A2:E3"/>
    <mergeCell ref="F2:F3"/>
    <mergeCell ref="G2:J3"/>
    <mergeCell ref="L2:M3"/>
    <mergeCell ref="O2:P3"/>
    <mergeCell ref="T5:AB5"/>
    <mergeCell ref="AC5:AE5"/>
    <mergeCell ref="A1:AJ1"/>
    <mergeCell ref="AK1:AO3"/>
    <mergeCell ref="AP1:AY3"/>
    <mergeCell ref="CR3:CR4"/>
    <mergeCell ref="CS3:CS4"/>
    <mergeCell ref="CT3:CT4"/>
    <mergeCell ref="A4:E5"/>
    <mergeCell ref="F4:F5"/>
    <mergeCell ref="G4:S5"/>
    <mergeCell ref="AK4:AO6"/>
    <mergeCell ref="AP4:AY6"/>
    <mergeCell ref="AZ4:BE6"/>
    <mergeCell ref="BF4:BP6"/>
    <mergeCell ref="R2:S3"/>
    <mergeCell ref="T2:AB2"/>
    <mergeCell ref="AC2:AE2"/>
    <mergeCell ref="AF2:AJ5"/>
    <mergeCell ref="T3:AB4"/>
    <mergeCell ref="AC3:AE4"/>
    <mergeCell ref="A8:A10"/>
    <mergeCell ref="B8:S10"/>
    <mergeCell ref="V8:Y10"/>
    <mergeCell ref="Z8:AH8"/>
    <mergeCell ref="AI8:AI10"/>
    <mergeCell ref="A6:E6"/>
    <mergeCell ref="G6:S6"/>
    <mergeCell ref="T6:X6"/>
    <mergeCell ref="Y6:AJ6"/>
    <mergeCell ref="BT6:CF7"/>
    <mergeCell ref="V12:Y12"/>
    <mergeCell ref="AJ12:BB12"/>
    <mergeCell ref="AJ8:BB10"/>
    <mergeCell ref="BC8:BP9"/>
    <mergeCell ref="Z9:Z10"/>
    <mergeCell ref="AA9:AA10"/>
    <mergeCell ref="AB9:AB10"/>
    <mergeCell ref="AC9:AC10"/>
    <mergeCell ref="AD9:AD10"/>
    <mergeCell ref="AE9:AE10"/>
    <mergeCell ref="AF9:AF10"/>
    <mergeCell ref="AG9:AG10"/>
    <mergeCell ref="AH9:AH10"/>
    <mergeCell ref="BC10:BP10"/>
    <mergeCell ref="B11:U11"/>
    <mergeCell ref="V11:Y11"/>
    <mergeCell ref="AJ11:BB11"/>
    <mergeCell ref="B13:U13"/>
    <mergeCell ref="V13:Y13"/>
    <mergeCell ref="AJ13:BB13"/>
    <mergeCell ref="B14:U14"/>
    <mergeCell ref="V14:Y14"/>
    <mergeCell ref="AJ14:BB14"/>
    <mergeCell ref="B15:U15"/>
    <mergeCell ref="V15:Y15"/>
    <mergeCell ref="AJ15:BB15"/>
    <mergeCell ref="B16:U16"/>
    <mergeCell ref="V16:Y16"/>
    <mergeCell ref="AJ16:BB16"/>
    <mergeCell ref="B17:U17"/>
    <mergeCell ref="V17:Y17"/>
    <mergeCell ref="AJ17:BB17"/>
    <mergeCell ref="B18:U18"/>
    <mergeCell ref="V18:Y18"/>
    <mergeCell ref="AJ18:BB18"/>
    <mergeCell ref="A24:BP24"/>
    <mergeCell ref="A25:BP25"/>
    <mergeCell ref="BN27:BP27"/>
    <mergeCell ref="B19:U19"/>
    <mergeCell ref="V19:Y19"/>
    <mergeCell ref="AJ19:BB19"/>
    <mergeCell ref="B20:U20"/>
    <mergeCell ref="V20:Y20"/>
    <mergeCell ref="AJ20:BB20"/>
  </mergeCells>
  <phoneticPr fontId="1"/>
  <dataValidations count="7">
    <dataValidation type="list" allowBlank="1" showInputMessage="1" showErrorMessage="1" sqref="Z11:AH22" xr:uid="{606E7EAC-A7BB-4354-91DF-7D14A4CD21BE}">
      <formula1>$CS$3</formula1>
    </dataValidation>
    <dataValidation type="list" allowBlank="1" showInputMessage="1" showErrorMessage="1" sqref="G2" xr:uid="{A20D73B2-CF66-49D6-A743-548A59407C6B}">
      <formula1>$CQ$1:$CY$1</formula1>
    </dataValidation>
    <dataValidation type="list" allowBlank="1" showInputMessage="1" showErrorMessage="1" sqref="L2" xr:uid="{2E5EB12D-E42F-4FE5-8D5A-2E8B0DA61289}">
      <formula1>$CQ$2:$DD$2</formula1>
    </dataValidation>
    <dataValidation type="list" allowBlank="1" showInputMessage="1" showErrorMessage="1" sqref="O2" xr:uid="{15021047-6C1B-4449-AC05-2E262EB4C56B}">
      <formula1>$CQ$2:$DW$2</formula1>
    </dataValidation>
    <dataValidation type="list" allowBlank="1" showInputMessage="1" showErrorMessage="1" sqref="AC5 AC2:AC3" xr:uid="{4FFB394D-A5E7-4926-8015-9EACFBB1233A}">
      <formula1>$CS$5:$CT$5</formula1>
    </dataValidation>
    <dataValidation type="list" allowBlank="1" showInputMessage="1" showErrorMessage="1" sqref="Z23:AI23" xr:uid="{E5A1551B-F8C8-4213-B335-618A948D455C}">
      <formula1>$CR$5:$CS$5</formula1>
    </dataValidation>
    <dataValidation type="list" allowBlank="1" showInputMessage="1" showErrorMessage="1" sqref="AI11:AI22" xr:uid="{3E676BCB-5F38-431C-9C4D-78F12CB8E846}">
      <formula1>"☑"</formula1>
    </dataValidation>
  </dataValidations>
  <printOptions horizontalCentered="1" verticalCentered="1"/>
  <pageMargins left="0.19685039370078741" right="0" top="0.23622047244094491" bottom="0.15748031496062992" header="0.23622047244094491" footer="0.15748031496062992"/>
  <pageSetup paperSize="9" scale="8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8DAC-E2BB-492E-B108-F679D2AB2E3F}">
  <sheetPr>
    <tabColor rgb="FF00B0F0"/>
    <pageSetUpPr fitToPage="1"/>
  </sheetPr>
  <dimension ref="A1:BL47"/>
  <sheetViews>
    <sheetView tabSelected="1" zoomScale="110" zoomScaleNormal="110" workbookViewId="0">
      <selection activeCell="AV7" sqref="AV7"/>
    </sheetView>
  </sheetViews>
  <sheetFormatPr defaultColWidth="9" defaultRowHeight="13.5"/>
  <cols>
    <col min="1" max="1" width="15.875" style="186" customWidth="1"/>
    <col min="2" max="2" width="13.75" style="186" customWidth="1"/>
    <col min="3" max="3" width="1.875" style="186" customWidth="1"/>
    <col min="4" max="4" width="5.75" style="186" customWidth="1"/>
    <col min="5" max="6" width="3.25" style="186" customWidth="1"/>
    <col min="7" max="7" width="5.5" style="186" customWidth="1"/>
    <col min="8" max="8" width="4" style="186" customWidth="1"/>
    <col min="9" max="9" width="6.5" style="186" customWidth="1"/>
    <col min="10" max="16" width="3.875" style="186" customWidth="1"/>
    <col min="17" max="43" width="3.625" style="186" customWidth="1"/>
    <col min="44" max="44" width="10.5" style="186" customWidth="1"/>
    <col min="45" max="69" width="3.25" style="186" customWidth="1"/>
    <col min="70" max="16384" width="9" style="186"/>
  </cols>
  <sheetData>
    <row r="1" spans="1:64" ht="10.5" customHeight="1">
      <c r="A1" s="805" t="s">
        <v>289</v>
      </c>
      <c r="B1" s="805"/>
      <c r="C1" s="165"/>
      <c r="D1" s="807" t="s">
        <v>290</v>
      </c>
      <c r="E1" s="807"/>
      <c r="F1" s="807"/>
      <c r="G1" s="807"/>
      <c r="H1" s="807"/>
      <c r="I1" s="807"/>
      <c r="J1" s="807"/>
      <c r="K1" s="807"/>
      <c r="L1" s="807"/>
      <c r="M1" s="807"/>
      <c r="N1" s="807"/>
      <c r="O1" s="807"/>
      <c r="P1" s="807"/>
      <c r="Q1" s="807"/>
      <c r="R1" s="807"/>
      <c r="S1" s="807"/>
      <c r="T1" s="807"/>
      <c r="U1" s="807"/>
      <c r="V1" s="807"/>
      <c r="W1" s="807"/>
      <c r="X1" s="807"/>
      <c r="Y1" s="354"/>
      <c r="Z1" s="354"/>
      <c r="AA1" s="354"/>
      <c r="AB1" s="354"/>
      <c r="AC1" s="354"/>
      <c r="AD1" s="354"/>
      <c r="AE1" s="354"/>
      <c r="AF1" s="354"/>
      <c r="AG1" s="354"/>
      <c r="AH1" s="354"/>
      <c r="AI1" s="354"/>
      <c r="AJ1" s="354"/>
      <c r="AK1" s="354"/>
      <c r="AL1" s="354"/>
      <c r="AM1" s="354"/>
      <c r="AN1" s="354"/>
      <c r="AO1" s="354"/>
      <c r="AP1" s="354"/>
      <c r="AQ1" s="354"/>
    </row>
    <row r="2" spans="1:64" ht="16.5" customHeight="1">
      <c r="A2" s="806"/>
      <c r="B2" s="806"/>
      <c r="C2" s="165"/>
      <c r="D2" s="808"/>
      <c r="E2" s="808"/>
      <c r="F2" s="808"/>
      <c r="G2" s="808"/>
      <c r="H2" s="808"/>
      <c r="I2" s="808"/>
      <c r="J2" s="808"/>
      <c r="K2" s="808"/>
      <c r="L2" s="808"/>
      <c r="M2" s="808"/>
      <c r="N2" s="808"/>
      <c r="O2" s="808"/>
      <c r="P2" s="808"/>
      <c r="Q2" s="808"/>
      <c r="R2" s="808"/>
      <c r="S2" s="808"/>
      <c r="T2" s="808"/>
      <c r="U2" s="808"/>
      <c r="V2" s="808"/>
      <c r="W2" s="808"/>
      <c r="X2" s="808"/>
      <c r="Y2" s="848" t="s">
        <v>291</v>
      </c>
      <c r="Z2" s="848"/>
      <c r="AA2" s="848"/>
      <c r="AB2" s="848"/>
      <c r="AC2" s="848"/>
      <c r="AD2" s="848"/>
      <c r="AE2" s="848"/>
      <c r="AF2" s="848"/>
      <c r="AG2" s="848"/>
      <c r="AH2" s="848"/>
      <c r="AI2" s="848"/>
      <c r="AJ2" s="848"/>
      <c r="AK2" s="848"/>
      <c r="AL2" s="848"/>
      <c r="AM2" s="848"/>
      <c r="AN2" s="848"/>
      <c r="AO2" s="848"/>
      <c r="AP2" s="848"/>
      <c r="AQ2" s="848"/>
    </row>
    <row r="3" spans="1:64" ht="27.95" customHeight="1">
      <c r="A3" s="356" t="s">
        <v>292</v>
      </c>
      <c r="B3" s="849">
        <v>0</v>
      </c>
      <c r="C3" s="850"/>
      <c r="D3" s="850"/>
      <c r="E3" s="850"/>
      <c r="F3" s="850"/>
      <c r="G3" s="850"/>
      <c r="H3" s="850"/>
      <c r="I3" s="850"/>
      <c r="J3" s="850"/>
      <c r="K3" s="851"/>
      <c r="L3" s="852" t="s">
        <v>293</v>
      </c>
      <c r="M3" s="853"/>
      <c r="N3" s="854">
        <v>0</v>
      </c>
      <c r="O3" s="855"/>
      <c r="P3" s="855"/>
      <c r="Q3" s="855"/>
      <c r="R3" s="855"/>
      <c r="S3" s="855"/>
      <c r="T3" s="855"/>
      <c r="U3" s="855"/>
      <c r="V3" s="855"/>
      <c r="W3" s="855"/>
      <c r="X3" s="856" t="s">
        <v>52</v>
      </c>
      <c r="Y3" s="856"/>
      <c r="Z3" s="855">
        <v>0</v>
      </c>
      <c r="AA3" s="855"/>
      <c r="AB3" s="855"/>
      <c r="AC3" s="855"/>
      <c r="AD3" s="855"/>
      <c r="AE3" s="855"/>
      <c r="AF3" s="855"/>
      <c r="AG3" s="855"/>
      <c r="AH3" s="855"/>
      <c r="AI3" s="855"/>
      <c r="AJ3" s="855"/>
      <c r="AK3" s="855"/>
      <c r="AL3" s="855"/>
      <c r="AM3" s="855"/>
      <c r="AN3" s="855"/>
      <c r="AO3" s="855"/>
      <c r="AP3" s="855"/>
      <c r="AQ3" s="857"/>
      <c r="BC3" s="1293"/>
      <c r="BD3" s="1293"/>
      <c r="BE3" s="1293"/>
      <c r="BF3" s="1293"/>
      <c r="BG3" s="1293"/>
      <c r="BH3" s="1293"/>
      <c r="BI3" s="1293"/>
      <c r="BJ3" s="1293"/>
      <c r="BK3" s="1293"/>
      <c r="BL3" s="1293"/>
    </row>
    <row r="4" spans="1:64" ht="21.95" customHeight="1" thickBot="1">
      <c r="A4" s="188" t="s">
        <v>294</v>
      </c>
      <c r="B4" s="165"/>
      <c r="C4" s="165"/>
      <c r="D4" s="1187" t="s">
        <v>508</v>
      </c>
      <c r="E4" s="1187"/>
      <c r="F4" s="1187"/>
      <c r="G4" s="1187"/>
      <c r="H4" s="1187"/>
      <c r="I4" s="1187"/>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BC4" s="1293"/>
      <c r="BD4" s="1293"/>
      <c r="BE4" s="1293"/>
      <c r="BF4" s="1293"/>
      <c r="BG4" s="1293"/>
      <c r="BH4" s="1293"/>
      <c r="BI4" s="1293"/>
      <c r="BJ4" s="1293"/>
      <c r="BK4" s="1293"/>
      <c r="BL4" s="1293"/>
    </row>
    <row r="5" spans="1:64" ht="16.5" customHeight="1" thickBot="1">
      <c r="A5" s="189" t="s">
        <v>296</v>
      </c>
      <c r="B5" s="190"/>
      <c r="C5" s="395"/>
      <c r="D5" s="1188"/>
      <c r="E5" s="1188"/>
      <c r="F5" s="1188"/>
      <c r="G5" s="1188"/>
      <c r="H5" s="1188"/>
      <c r="I5" s="1188"/>
      <c r="J5" s="860" t="s">
        <v>297</v>
      </c>
      <c r="K5" s="861"/>
      <c r="L5" s="861"/>
      <c r="M5" s="861"/>
      <c r="N5" s="861"/>
      <c r="O5" s="861"/>
      <c r="P5" s="862"/>
      <c r="Q5" s="860" t="s">
        <v>298</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2"/>
      <c r="BC5" s="1293"/>
      <c r="BD5" s="1293"/>
      <c r="BE5" s="1293"/>
      <c r="BF5" s="1293"/>
      <c r="BG5" s="1293"/>
      <c r="BH5" s="1293"/>
      <c r="BI5" s="1293"/>
      <c r="BJ5" s="1293"/>
      <c r="BK5" s="1293"/>
      <c r="BL5" s="1293"/>
    </row>
    <row r="6" spans="1:64" ht="13.9" customHeight="1">
      <c r="A6" s="841"/>
      <c r="B6" s="842"/>
      <c r="C6" s="165"/>
      <c r="D6" s="845" t="s">
        <v>300</v>
      </c>
      <c r="E6" s="863" t="s">
        <v>509</v>
      </c>
      <c r="F6" s="864"/>
      <c r="G6" s="864"/>
      <c r="H6" s="864"/>
      <c r="I6" s="865"/>
      <c r="J6" s="958" t="s">
        <v>510</v>
      </c>
      <c r="K6" s="958" t="s">
        <v>510</v>
      </c>
      <c r="L6" s="958" t="s">
        <v>510</v>
      </c>
      <c r="M6" s="958" t="s">
        <v>510</v>
      </c>
      <c r="N6" s="958" t="s">
        <v>510</v>
      </c>
      <c r="O6" s="958" t="s">
        <v>510</v>
      </c>
      <c r="P6" s="958" t="s">
        <v>510</v>
      </c>
      <c r="Q6" s="1184" t="s">
        <v>511</v>
      </c>
      <c r="R6" s="878" t="s">
        <v>512</v>
      </c>
      <c r="S6" s="878" t="s">
        <v>513</v>
      </c>
      <c r="T6" s="878" t="s">
        <v>514</v>
      </c>
      <c r="U6" s="878" t="s">
        <v>515</v>
      </c>
      <c r="V6" s="878" t="s">
        <v>516</v>
      </c>
      <c r="W6" s="878" t="s">
        <v>517</v>
      </c>
      <c r="X6" s="1180" t="s">
        <v>518</v>
      </c>
      <c r="Y6" s="878" t="s">
        <v>519</v>
      </c>
      <c r="Z6" s="878" t="s">
        <v>520</v>
      </c>
      <c r="AA6" s="878" t="s">
        <v>521</v>
      </c>
      <c r="AB6" s="878" t="s">
        <v>522</v>
      </c>
      <c r="AC6" s="878" t="s">
        <v>523</v>
      </c>
      <c r="AD6" s="878" t="s">
        <v>524</v>
      </c>
      <c r="AE6" s="878" t="s">
        <v>525</v>
      </c>
      <c r="AF6" s="878" t="s">
        <v>526</v>
      </c>
      <c r="AG6" s="878" t="s">
        <v>527</v>
      </c>
      <c r="AH6" s="878" t="s">
        <v>528</v>
      </c>
      <c r="AI6" s="878" t="s">
        <v>529</v>
      </c>
      <c r="AJ6" s="878" t="s">
        <v>530</v>
      </c>
      <c r="AK6" s="878" t="s">
        <v>531</v>
      </c>
      <c r="AL6" s="878" t="s">
        <v>532</v>
      </c>
      <c r="AM6" s="878" t="s">
        <v>533</v>
      </c>
      <c r="AN6" s="878" t="s">
        <v>534</v>
      </c>
      <c r="AO6" s="1174"/>
      <c r="AP6" s="396"/>
      <c r="AQ6" s="1177"/>
      <c r="BC6" s="1293"/>
      <c r="BD6" s="1293"/>
      <c r="BE6" s="1293"/>
      <c r="BF6" s="1293"/>
      <c r="BG6" s="1293"/>
      <c r="BH6" s="1293"/>
      <c r="BI6" s="1293"/>
      <c r="BJ6" s="1293"/>
      <c r="BK6" s="1293"/>
      <c r="BL6" s="1293"/>
    </row>
    <row r="7" spans="1:64" ht="43.5" customHeight="1" thickBot="1">
      <c r="A7" s="843"/>
      <c r="B7" s="844"/>
      <c r="C7" s="165"/>
      <c r="D7" s="846"/>
      <c r="E7" s="866"/>
      <c r="F7" s="867"/>
      <c r="G7" s="867"/>
      <c r="H7" s="867"/>
      <c r="I7" s="868"/>
      <c r="J7" s="1183"/>
      <c r="K7" s="1183"/>
      <c r="L7" s="1183"/>
      <c r="M7" s="1183"/>
      <c r="N7" s="1183"/>
      <c r="O7" s="1183"/>
      <c r="P7" s="1183"/>
      <c r="Q7" s="1185"/>
      <c r="R7" s="879"/>
      <c r="S7" s="879"/>
      <c r="T7" s="879"/>
      <c r="U7" s="879"/>
      <c r="V7" s="879"/>
      <c r="W7" s="879"/>
      <c r="X7" s="1181"/>
      <c r="Y7" s="879"/>
      <c r="Z7" s="879"/>
      <c r="AA7" s="879"/>
      <c r="AB7" s="879"/>
      <c r="AC7" s="879"/>
      <c r="AD7" s="879"/>
      <c r="AE7" s="879"/>
      <c r="AF7" s="879"/>
      <c r="AG7" s="879"/>
      <c r="AH7" s="879"/>
      <c r="AI7" s="879"/>
      <c r="AJ7" s="879"/>
      <c r="AK7" s="879"/>
      <c r="AL7" s="879"/>
      <c r="AM7" s="879"/>
      <c r="AN7" s="879"/>
      <c r="AO7" s="1175"/>
      <c r="AP7" s="397"/>
      <c r="AQ7" s="1178"/>
      <c r="BC7" s="1293"/>
      <c r="BD7" s="1293"/>
      <c r="BE7" s="1293"/>
      <c r="BF7" s="1293"/>
      <c r="BG7" s="1293"/>
      <c r="BH7" s="1293"/>
      <c r="BI7" s="1293"/>
      <c r="BJ7" s="1293"/>
      <c r="BK7" s="1293"/>
      <c r="BL7" s="1293"/>
    </row>
    <row r="8" spans="1:64" ht="74.45" customHeight="1" thickBot="1">
      <c r="A8" s="372"/>
      <c r="B8" s="165"/>
      <c r="C8" s="165"/>
      <c r="D8" s="847"/>
      <c r="E8" s="869"/>
      <c r="F8" s="870"/>
      <c r="G8" s="870"/>
      <c r="H8" s="870"/>
      <c r="I8" s="871"/>
      <c r="J8" s="959"/>
      <c r="K8" s="959"/>
      <c r="L8" s="959"/>
      <c r="M8" s="959"/>
      <c r="N8" s="959"/>
      <c r="O8" s="959"/>
      <c r="P8" s="959"/>
      <c r="Q8" s="1186"/>
      <c r="R8" s="880"/>
      <c r="S8" s="880"/>
      <c r="T8" s="880"/>
      <c r="U8" s="880"/>
      <c r="V8" s="880"/>
      <c r="W8" s="880"/>
      <c r="X8" s="1182"/>
      <c r="Y8" s="880"/>
      <c r="Z8" s="880"/>
      <c r="AA8" s="880"/>
      <c r="AB8" s="880"/>
      <c r="AC8" s="880"/>
      <c r="AD8" s="880"/>
      <c r="AE8" s="880"/>
      <c r="AF8" s="880"/>
      <c r="AG8" s="880"/>
      <c r="AH8" s="880"/>
      <c r="AI8" s="880"/>
      <c r="AJ8" s="880"/>
      <c r="AK8" s="880"/>
      <c r="AL8" s="880"/>
      <c r="AM8" s="880"/>
      <c r="AN8" s="880"/>
      <c r="AO8" s="1176"/>
      <c r="AP8" s="398"/>
      <c r="AQ8" s="1179"/>
      <c r="BC8" s="1293"/>
      <c r="BD8" s="1293"/>
      <c r="BE8" s="1293"/>
      <c r="BF8" s="1293"/>
      <c r="BG8" s="1293"/>
      <c r="BH8" s="1293"/>
      <c r="BI8" s="1293"/>
      <c r="BJ8" s="1293"/>
      <c r="BK8" s="1293"/>
      <c r="BL8" s="1293"/>
    </row>
    <row r="9" spans="1:64" ht="13.9" customHeight="1">
      <c r="A9" s="809" t="s">
        <v>319</v>
      </c>
      <c r="B9" s="810"/>
      <c r="C9" s="165"/>
      <c r="D9" s="811"/>
      <c r="E9" s="814"/>
      <c r="F9" s="815"/>
      <c r="G9" s="815"/>
      <c r="H9" s="815"/>
      <c r="I9" s="816"/>
      <c r="J9" s="799"/>
      <c r="K9" s="799"/>
      <c r="L9" s="799"/>
      <c r="M9" s="799"/>
      <c r="N9" s="799"/>
      <c r="O9" s="799"/>
      <c r="P9" s="799"/>
      <c r="Q9" s="887"/>
      <c r="R9" s="802"/>
      <c r="S9" s="351"/>
      <c r="T9" s="351"/>
      <c r="U9" s="351"/>
      <c r="V9" s="802"/>
      <c r="W9" s="838"/>
      <c r="X9" s="884"/>
      <c r="Y9" s="884"/>
      <c r="Z9" s="884"/>
      <c r="AA9" s="359"/>
      <c r="AB9" s="884"/>
      <c r="AC9" s="884"/>
      <c r="AD9" s="884"/>
      <c r="AE9" s="359"/>
      <c r="AF9" s="884"/>
      <c r="AG9" s="884"/>
      <c r="AH9" s="884"/>
      <c r="AI9" s="838"/>
      <c r="AJ9" s="838"/>
      <c r="AK9" s="838"/>
      <c r="AL9" s="399"/>
      <c r="AM9" s="399"/>
      <c r="AN9" s="399"/>
      <c r="AO9" s="399"/>
      <c r="AP9" s="399"/>
      <c r="AQ9" s="881"/>
      <c r="BC9" s="1293"/>
      <c r="BD9" s="1293"/>
      <c r="BE9" s="1293"/>
      <c r="BF9" s="1293"/>
      <c r="BG9" s="1293"/>
      <c r="BH9" s="1293"/>
      <c r="BI9" s="1293"/>
      <c r="BJ9" s="1293"/>
      <c r="BK9" s="1293"/>
      <c r="BL9" s="1293"/>
    </row>
    <row r="10" spans="1:64" ht="15.6" customHeight="1">
      <c r="A10" s="823"/>
      <c r="B10" s="824"/>
      <c r="C10" s="165"/>
      <c r="D10" s="812"/>
      <c r="E10" s="817"/>
      <c r="F10" s="818"/>
      <c r="G10" s="818"/>
      <c r="H10" s="818"/>
      <c r="I10" s="819"/>
      <c r="J10" s="800"/>
      <c r="K10" s="800"/>
      <c r="L10" s="800"/>
      <c r="M10" s="800"/>
      <c r="N10" s="800"/>
      <c r="O10" s="800"/>
      <c r="P10" s="800"/>
      <c r="Q10" s="888"/>
      <c r="R10" s="803"/>
      <c r="S10" s="352"/>
      <c r="T10" s="352"/>
      <c r="U10" s="352"/>
      <c r="V10" s="803"/>
      <c r="W10" s="839"/>
      <c r="X10" s="885"/>
      <c r="Y10" s="885"/>
      <c r="Z10" s="885"/>
      <c r="AA10" s="360"/>
      <c r="AB10" s="885"/>
      <c r="AC10" s="885"/>
      <c r="AD10" s="885"/>
      <c r="AE10" s="360"/>
      <c r="AF10" s="885"/>
      <c r="AG10" s="885"/>
      <c r="AH10" s="885"/>
      <c r="AI10" s="839"/>
      <c r="AJ10" s="839"/>
      <c r="AK10" s="839"/>
      <c r="AL10" s="400"/>
      <c r="AM10" s="400"/>
      <c r="AN10" s="400"/>
      <c r="AO10" s="400"/>
      <c r="AP10" s="400"/>
      <c r="AQ10" s="882"/>
      <c r="BC10" s="1293"/>
      <c r="BD10" s="1293"/>
      <c r="BE10" s="1293"/>
      <c r="BF10" s="1293"/>
      <c r="BG10" s="1293"/>
      <c r="BH10" s="1293"/>
      <c r="BI10" s="1293"/>
      <c r="BJ10" s="1293"/>
      <c r="BK10" s="1293"/>
      <c r="BL10" s="1293"/>
    </row>
    <row r="11" spans="1:64" ht="13.9" customHeight="1">
      <c r="A11" s="825"/>
      <c r="B11" s="826"/>
      <c r="C11" s="165"/>
      <c r="D11" s="813"/>
      <c r="E11" s="820"/>
      <c r="F11" s="821"/>
      <c r="G11" s="821"/>
      <c r="H11" s="821"/>
      <c r="I11" s="822"/>
      <c r="J11" s="801"/>
      <c r="K11" s="801"/>
      <c r="L11" s="801"/>
      <c r="M11" s="801"/>
      <c r="N11" s="801"/>
      <c r="O11" s="801"/>
      <c r="P11" s="801"/>
      <c r="Q11" s="889"/>
      <c r="R11" s="804"/>
      <c r="S11" s="353"/>
      <c r="T11" s="353"/>
      <c r="U11" s="353"/>
      <c r="V11" s="804"/>
      <c r="W11" s="840"/>
      <c r="X11" s="886"/>
      <c r="Y11" s="886"/>
      <c r="Z11" s="886"/>
      <c r="AA11" s="361"/>
      <c r="AB11" s="886"/>
      <c r="AC11" s="886"/>
      <c r="AD11" s="886"/>
      <c r="AE11" s="361"/>
      <c r="AF11" s="886"/>
      <c r="AG11" s="886"/>
      <c r="AH11" s="886"/>
      <c r="AI11" s="840"/>
      <c r="AJ11" s="840"/>
      <c r="AK11" s="840"/>
      <c r="AL11" s="401"/>
      <c r="AM11" s="401"/>
      <c r="AN11" s="401"/>
      <c r="AO11" s="401"/>
      <c r="AP11" s="401"/>
      <c r="AQ11" s="883"/>
      <c r="BC11" s="1293"/>
      <c r="BD11" s="1293"/>
      <c r="BE11" s="1293"/>
      <c r="BF11" s="1293"/>
      <c r="BG11" s="1293"/>
      <c r="BH11" s="1293"/>
      <c r="BI11" s="1293"/>
      <c r="BJ11" s="1293"/>
      <c r="BK11" s="1293"/>
      <c r="BL11" s="1293"/>
    </row>
    <row r="12" spans="1:64" ht="13.9" customHeight="1">
      <c r="A12" s="827"/>
      <c r="B12" s="828"/>
      <c r="C12" s="165"/>
      <c r="D12" s="811"/>
      <c r="E12" s="814"/>
      <c r="F12" s="815"/>
      <c r="G12" s="815"/>
      <c r="H12" s="815"/>
      <c r="I12" s="816"/>
      <c r="J12" s="799"/>
      <c r="K12" s="799"/>
      <c r="L12" s="799"/>
      <c r="M12" s="799"/>
      <c r="N12" s="799"/>
      <c r="O12" s="799"/>
      <c r="P12" s="799"/>
      <c r="Q12" s="887"/>
      <c r="R12" s="802"/>
      <c r="S12" s="351"/>
      <c r="T12" s="351"/>
      <c r="U12" s="351"/>
      <c r="V12" s="802"/>
      <c r="W12" s="802"/>
      <c r="X12" s="884"/>
      <c r="Y12" s="884"/>
      <c r="Z12" s="884"/>
      <c r="AA12" s="359"/>
      <c r="AB12" s="884"/>
      <c r="AC12" s="884"/>
      <c r="AD12" s="884"/>
      <c r="AE12" s="359"/>
      <c r="AF12" s="884"/>
      <c r="AG12" s="884"/>
      <c r="AH12" s="884"/>
      <c r="AI12" s="838"/>
      <c r="AJ12" s="838"/>
      <c r="AK12" s="838"/>
      <c r="AL12" s="399"/>
      <c r="AM12" s="399"/>
      <c r="AN12" s="399"/>
      <c r="AO12" s="399"/>
      <c r="AP12" s="399"/>
      <c r="AQ12" s="881"/>
      <c r="BC12" s="1293"/>
      <c r="BD12" s="1293"/>
      <c r="BE12" s="1293"/>
      <c r="BF12" s="1293"/>
      <c r="BG12" s="1293"/>
      <c r="BH12" s="1293"/>
      <c r="BI12" s="1293"/>
      <c r="BJ12" s="1293"/>
      <c r="BK12" s="1293"/>
      <c r="BL12" s="1293"/>
    </row>
    <row r="13" spans="1:64" ht="13.9" customHeight="1">
      <c r="A13" s="348" t="s">
        <v>535</v>
      </c>
      <c r="B13" s="349"/>
      <c r="C13" s="165"/>
      <c r="D13" s="812"/>
      <c r="E13" s="817"/>
      <c r="F13" s="818"/>
      <c r="G13" s="818"/>
      <c r="H13" s="818"/>
      <c r="I13" s="819"/>
      <c r="J13" s="800"/>
      <c r="K13" s="800"/>
      <c r="L13" s="800"/>
      <c r="M13" s="800"/>
      <c r="N13" s="800"/>
      <c r="O13" s="800"/>
      <c r="P13" s="800"/>
      <c r="Q13" s="888"/>
      <c r="R13" s="803"/>
      <c r="S13" s="352"/>
      <c r="T13" s="352"/>
      <c r="U13" s="352"/>
      <c r="V13" s="803"/>
      <c r="W13" s="803"/>
      <c r="X13" s="885"/>
      <c r="Y13" s="885"/>
      <c r="Z13" s="885"/>
      <c r="AA13" s="360"/>
      <c r="AB13" s="885"/>
      <c r="AC13" s="885"/>
      <c r="AD13" s="885"/>
      <c r="AE13" s="360"/>
      <c r="AF13" s="885"/>
      <c r="AG13" s="885"/>
      <c r="AH13" s="885"/>
      <c r="AI13" s="839"/>
      <c r="AJ13" s="839"/>
      <c r="AK13" s="839"/>
      <c r="AL13" s="400"/>
      <c r="AM13" s="400"/>
      <c r="AN13" s="400"/>
      <c r="AO13" s="400"/>
      <c r="AP13" s="400"/>
      <c r="AQ13" s="882"/>
      <c r="BC13" s="1293"/>
      <c r="BD13" s="1293"/>
      <c r="BE13" s="1293"/>
      <c r="BF13" s="1293"/>
      <c r="BG13" s="1293"/>
      <c r="BH13" s="1293"/>
      <c r="BI13" s="1293"/>
      <c r="BJ13" s="1293"/>
      <c r="BK13" s="1293"/>
      <c r="BL13" s="1293"/>
    </row>
    <row r="14" spans="1:64" ht="13.9" customHeight="1">
      <c r="A14" s="823"/>
      <c r="B14" s="824"/>
      <c r="C14" s="165"/>
      <c r="D14" s="813"/>
      <c r="E14" s="820"/>
      <c r="F14" s="821"/>
      <c r="G14" s="821"/>
      <c r="H14" s="821"/>
      <c r="I14" s="822"/>
      <c r="J14" s="801"/>
      <c r="K14" s="801"/>
      <c r="L14" s="801"/>
      <c r="M14" s="801"/>
      <c r="N14" s="801"/>
      <c r="O14" s="801"/>
      <c r="P14" s="801"/>
      <c r="Q14" s="889"/>
      <c r="R14" s="804"/>
      <c r="S14" s="353"/>
      <c r="T14" s="353"/>
      <c r="U14" s="353"/>
      <c r="V14" s="804"/>
      <c r="W14" s="804"/>
      <c r="X14" s="886"/>
      <c r="Y14" s="886"/>
      <c r="Z14" s="886"/>
      <c r="AA14" s="361"/>
      <c r="AB14" s="886"/>
      <c r="AC14" s="886"/>
      <c r="AD14" s="886"/>
      <c r="AE14" s="361"/>
      <c r="AF14" s="886"/>
      <c r="AG14" s="886"/>
      <c r="AH14" s="886"/>
      <c r="AI14" s="840"/>
      <c r="AJ14" s="840"/>
      <c r="AK14" s="840"/>
      <c r="AL14" s="401"/>
      <c r="AM14" s="401"/>
      <c r="AN14" s="401"/>
      <c r="AO14" s="401"/>
      <c r="AP14" s="401"/>
      <c r="AQ14" s="883"/>
      <c r="BC14" s="1293"/>
      <c r="BD14" s="1293"/>
      <c r="BE14" s="1293"/>
      <c r="BF14" s="1293"/>
      <c r="BG14" s="1293"/>
      <c r="BH14" s="1293"/>
      <c r="BI14" s="1293"/>
      <c r="BJ14" s="1293"/>
      <c r="BK14" s="1293"/>
      <c r="BL14" s="1293"/>
    </row>
    <row r="15" spans="1:64" ht="13.9" customHeight="1" thickBot="1">
      <c r="A15" s="890"/>
      <c r="B15" s="891"/>
      <c r="C15" s="165"/>
      <c r="D15" s="811"/>
      <c r="E15" s="892"/>
      <c r="F15" s="893"/>
      <c r="G15" s="893"/>
      <c r="H15" s="893"/>
      <c r="I15" s="894"/>
      <c r="J15" s="799"/>
      <c r="K15" s="799"/>
      <c r="L15" s="799"/>
      <c r="M15" s="799"/>
      <c r="N15" s="799"/>
      <c r="O15" s="799"/>
      <c r="P15" s="799"/>
      <c r="Q15" s="887"/>
      <c r="R15" s="802"/>
      <c r="S15" s="351"/>
      <c r="T15" s="351"/>
      <c r="U15" s="351"/>
      <c r="V15" s="802"/>
      <c r="W15" s="802"/>
      <c r="X15" s="884"/>
      <c r="Y15" s="884"/>
      <c r="Z15" s="884"/>
      <c r="AA15" s="359"/>
      <c r="AB15" s="884"/>
      <c r="AC15" s="884"/>
      <c r="AD15" s="884"/>
      <c r="AE15" s="359"/>
      <c r="AF15" s="884"/>
      <c r="AG15" s="884"/>
      <c r="AH15" s="884"/>
      <c r="AI15" s="838"/>
      <c r="AJ15" s="838"/>
      <c r="AK15" s="838"/>
      <c r="AL15" s="399"/>
      <c r="AM15" s="399"/>
      <c r="AN15" s="399"/>
      <c r="AO15" s="399"/>
      <c r="AP15" s="399"/>
      <c r="AQ15" s="881"/>
      <c r="BC15" s="1293"/>
      <c r="BD15" s="1293"/>
      <c r="BE15" s="1293"/>
      <c r="BF15" s="1293"/>
      <c r="BG15" s="1293"/>
      <c r="BH15" s="1293"/>
      <c r="BI15" s="1293"/>
      <c r="BJ15" s="1293"/>
      <c r="BK15" s="1293"/>
      <c r="BL15" s="1293"/>
    </row>
    <row r="16" spans="1:64" ht="13.9" customHeight="1" thickBot="1">
      <c r="A16" s="372"/>
      <c r="B16" s="165"/>
      <c r="C16" s="165"/>
      <c r="D16" s="812"/>
      <c r="E16" s="866"/>
      <c r="F16" s="867"/>
      <c r="G16" s="867"/>
      <c r="H16" s="867"/>
      <c r="I16" s="868"/>
      <c r="J16" s="800"/>
      <c r="K16" s="800"/>
      <c r="L16" s="800"/>
      <c r="M16" s="800"/>
      <c r="N16" s="800"/>
      <c r="O16" s="800"/>
      <c r="P16" s="800"/>
      <c r="Q16" s="888"/>
      <c r="R16" s="803"/>
      <c r="S16" s="352"/>
      <c r="T16" s="352"/>
      <c r="U16" s="352"/>
      <c r="V16" s="803"/>
      <c r="W16" s="803"/>
      <c r="X16" s="885"/>
      <c r="Y16" s="885"/>
      <c r="Z16" s="885"/>
      <c r="AA16" s="360"/>
      <c r="AB16" s="885"/>
      <c r="AC16" s="885"/>
      <c r="AD16" s="885"/>
      <c r="AE16" s="360"/>
      <c r="AF16" s="885"/>
      <c r="AG16" s="885"/>
      <c r="AH16" s="885"/>
      <c r="AI16" s="839"/>
      <c r="AJ16" s="839"/>
      <c r="AK16" s="839"/>
      <c r="AL16" s="400"/>
      <c r="AM16" s="400"/>
      <c r="AN16" s="400"/>
      <c r="AO16" s="400"/>
      <c r="AP16" s="400"/>
      <c r="AQ16" s="882"/>
      <c r="BC16" s="1293"/>
      <c r="BD16" s="1293"/>
      <c r="BE16" s="1293"/>
      <c r="BF16" s="1293"/>
      <c r="BG16" s="1293"/>
      <c r="BH16" s="1293"/>
      <c r="BI16" s="1293"/>
      <c r="BJ16" s="1293"/>
      <c r="BK16" s="1293"/>
      <c r="BL16" s="1293"/>
    </row>
    <row r="17" spans="1:64" ht="13.9" customHeight="1">
      <c r="A17" s="895" t="s">
        <v>328</v>
      </c>
      <c r="B17" s="896"/>
      <c r="C17" s="165"/>
      <c r="D17" s="813"/>
      <c r="E17" s="869"/>
      <c r="F17" s="870"/>
      <c r="G17" s="870"/>
      <c r="H17" s="870"/>
      <c r="I17" s="871"/>
      <c r="J17" s="801"/>
      <c r="K17" s="801"/>
      <c r="L17" s="801"/>
      <c r="M17" s="801"/>
      <c r="N17" s="801"/>
      <c r="O17" s="801"/>
      <c r="P17" s="801"/>
      <c r="Q17" s="889"/>
      <c r="R17" s="804"/>
      <c r="S17" s="353"/>
      <c r="T17" s="353"/>
      <c r="U17" s="353"/>
      <c r="V17" s="804"/>
      <c r="W17" s="804"/>
      <c r="X17" s="886"/>
      <c r="Y17" s="886"/>
      <c r="Z17" s="886"/>
      <c r="AA17" s="361"/>
      <c r="AB17" s="886"/>
      <c r="AC17" s="886"/>
      <c r="AD17" s="886"/>
      <c r="AE17" s="361"/>
      <c r="AF17" s="886"/>
      <c r="AG17" s="886"/>
      <c r="AH17" s="886"/>
      <c r="AI17" s="840"/>
      <c r="AJ17" s="840"/>
      <c r="AK17" s="840"/>
      <c r="AL17" s="401"/>
      <c r="AM17" s="401"/>
      <c r="AN17" s="401"/>
      <c r="AO17" s="401"/>
      <c r="AP17" s="401"/>
      <c r="AQ17" s="883"/>
      <c r="BC17" s="1293"/>
      <c r="BD17" s="1293"/>
      <c r="BE17" s="1293"/>
      <c r="BF17" s="1293"/>
      <c r="BG17" s="1293"/>
      <c r="BH17" s="1293"/>
      <c r="BI17" s="1293"/>
      <c r="BJ17" s="1293"/>
      <c r="BK17" s="1293"/>
      <c r="BL17" s="1293"/>
    </row>
    <row r="18" spans="1:64" ht="13.9" customHeight="1">
      <c r="A18" s="897" t="s">
        <v>330</v>
      </c>
      <c r="B18" s="898"/>
      <c r="C18" s="165"/>
      <c r="D18" s="811"/>
      <c r="E18" s="892"/>
      <c r="F18" s="893"/>
      <c r="G18" s="893"/>
      <c r="H18" s="893"/>
      <c r="I18" s="894"/>
      <c r="J18" s="799"/>
      <c r="K18" s="799"/>
      <c r="L18" s="799"/>
      <c r="M18" s="799"/>
      <c r="N18" s="799"/>
      <c r="O18" s="799"/>
      <c r="P18" s="799"/>
      <c r="Q18" s="887"/>
      <c r="R18" s="802"/>
      <c r="S18" s="351"/>
      <c r="T18" s="351"/>
      <c r="U18" s="351"/>
      <c r="V18" s="802"/>
      <c r="W18" s="802"/>
      <c r="X18" s="884"/>
      <c r="Y18" s="884"/>
      <c r="Z18" s="884"/>
      <c r="AA18" s="359"/>
      <c r="AB18" s="884"/>
      <c r="AC18" s="884"/>
      <c r="AD18" s="884"/>
      <c r="AE18" s="359"/>
      <c r="AF18" s="884"/>
      <c r="AG18" s="884"/>
      <c r="AH18" s="884"/>
      <c r="AI18" s="838"/>
      <c r="AJ18" s="838"/>
      <c r="AK18" s="838"/>
      <c r="AL18" s="399"/>
      <c r="AM18" s="399"/>
      <c r="AN18" s="399"/>
      <c r="AO18" s="399"/>
      <c r="AP18" s="399"/>
      <c r="AQ18" s="881"/>
      <c r="BC18" s="1293"/>
      <c r="BD18" s="1293"/>
      <c r="BE18" s="1293"/>
      <c r="BF18" s="1293"/>
      <c r="BG18" s="1293"/>
      <c r="BH18" s="1293"/>
      <c r="BI18" s="1293"/>
      <c r="BJ18" s="1293"/>
      <c r="BK18" s="1293"/>
      <c r="BL18" s="1293"/>
    </row>
    <row r="19" spans="1:64" ht="13.9" customHeight="1">
      <c r="A19" s="899"/>
      <c r="B19" s="900"/>
      <c r="C19" s="165"/>
      <c r="D19" s="812"/>
      <c r="E19" s="866"/>
      <c r="F19" s="867"/>
      <c r="G19" s="867"/>
      <c r="H19" s="867"/>
      <c r="I19" s="868"/>
      <c r="J19" s="800"/>
      <c r="K19" s="800"/>
      <c r="L19" s="800"/>
      <c r="M19" s="800"/>
      <c r="N19" s="800"/>
      <c r="O19" s="800"/>
      <c r="P19" s="800"/>
      <c r="Q19" s="888"/>
      <c r="R19" s="803"/>
      <c r="S19" s="352"/>
      <c r="T19" s="352"/>
      <c r="U19" s="352"/>
      <c r="V19" s="803"/>
      <c r="W19" s="803"/>
      <c r="X19" s="885"/>
      <c r="Y19" s="885"/>
      <c r="Z19" s="885"/>
      <c r="AA19" s="360"/>
      <c r="AB19" s="885"/>
      <c r="AC19" s="885"/>
      <c r="AD19" s="885"/>
      <c r="AE19" s="360"/>
      <c r="AF19" s="885"/>
      <c r="AG19" s="885"/>
      <c r="AH19" s="885"/>
      <c r="AI19" s="839"/>
      <c r="AJ19" s="839"/>
      <c r="AK19" s="839"/>
      <c r="AL19" s="400"/>
      <c r="AM19" s="400"/>
      <c r="AN19" s="400"/>
      <c r="AO19" s="400"/>
      <c r="AP19" s="400"/>
      <c r="AQ19" s="882"/>
      <c r="BC19" s="1293"/>
      <c r="BD19" s="1293"/>
      <c r="BE19" s="1293"/>
      <c r="BF19" s="1293"/>
      <c r="BG19" s="1293"/>
      <c r="BH19" s="1293"/>
      <c r="BI19" s="1293"/>
      <c r="BJ19" s="1293"/>
      <c r="BK19" s="1293"/>
      <c r="BL19" s="1293"/>
    </row>
    <row r="20" spans="1:64" ht="13.9" customHeight="1">
      <c r="A20" s="901" t="s">
        <v>331</v>
      </c>
      <c r="B20" s="902"/>
      <c r="C20" s="165"/>
      <c r="D20" s="813"/>
      <c r="E20" s="869"/>
      <c r="F20" s="870"/>
      <c r="G20" s="870"/>
      <c r="H20" s="870"/>
      <c r="I20" s="871"/>
      <c r="J20" s="801"/>
      <c r="K20" s="801"/>
      <c r="L20" s="801"/>
      <c r="M20" s="801"/>
      <c r="N20" s="801"/>
      <c r="O20" s="801"/>
      <c r="P20" s="801"/>
      <c r="Q20" s="889"/>
      <c r="R20" s="804"/>
      <c r="S20" s="353"/>
      <c r="T20" s="353"/>
      <c r="U20" s="353"/>
      <c r="V20" s="804"/>
      <c r="W20" s="804"/>
      <c r="X20" s="886"/>
      <c r="Y20" s="886"/>
      <c r="Z20" s="886"/>
      <c r="AA20" s="361"/>
      <c r="AB20" s="886"/>
      <c r="AC20" s="886"/>
      <c r="AD20" s="886"/>
      <c r="AE20" s="361"/>
      <c r="AF20" s="886"/>
      <c r="AG20" s="886"/>
      <c r="AH20" s="886"/>
      <c r="AI20" s="840"/>
      <c r="AJ20" s="840"/>
      <c r="AK20" s="840"/>
      <c r="AL20" s="401"/>
      <c r="AM20" s="401"/>
      <c r="AN20" s="401"/>
      <c r="AO20" s="401"/>
      <c r="AP20" s="401"/>
      <c r="AQ20" s="883"/>
    </row>
    <row r="21" spans="1:64" ht="13.9" customHeight="1" thickBot="1">
      <c r="A21" s="903" t="s">
        <v>332</v>
      </c>
      <c r="B21" s="904"/>
      <c r="C21" s="165"/>
      <c r="D21" s="811"/>
      <c r="E21" s="892"/>
      <c r="F21" s="893"/>
      <c r="G21" s="893"/>
      <c r="H21" s="893"/>
      <c r="I21" s="894"/>
      <c r="J21" s="799"/>
      <c r="K21" s="799"/>
      <c r="L21" s="799"/>
      <c r="M21" s="799"/>
      <c r="N21" s="799"/>
      <c r="O21" s="799"/>
      <c r="P21" s="799"/>
      <c r="Q21" s="887"/>
      <c r="R21" s="802"/>
      <c r="S21" s="351"/>
      <c r="T21" s="351"/>
      <c r="U21" s="351"/>
      <c r="V21" s="802"/>
      <c r="W21" s="802"/>
      <c r="X21" s="884"/>
      <c r="Y21" s="884"/>
      <c r="Z21" s="884"/>
      <c r="AA21" s="359"/>
      <c r="AB21" s="884"/>
      <c r="AC21" s="884"/>
      <c r="AD21" s="884"/>
      <c r="AE21" s="359"/>
      <c r="AF21" s="884"/>
      <c r="AG21" s="884"/>
      <c r="AH21" s="884"/>
      <c r="AI21" s="838"/>
      <c r="AJ21" s="838"/>
      <c r="AK21" s="838"/>
      <c r="AL21" s="399"/>
      <c r="AM21" s="399"/>
      <c r="AN21" s="399"/>
      <c r="AO21" s="399"/>
      <c r="AP21" s="399"/>
      <c r="AQ21" s="881"/>
    </row>
    <row r="22" spans="1:64" ht="13.9" customHeight="1">
      <c r="A22" s="905" t="s">
        <v>333</v>
      </c>
      <c r="B22" s="906"/>
      <c r="C22" s="165"/>
      <c r="D22" s="812"/>
      <c r="E22" s="866"/>
      <c r="F22" s="867"/>
      <c r="G22" s="867"/>
      <c r="H22" s="867"/>
      <c r="I22" s="868"/>
      <c r="J22" s="800"/>
      <c r="K22" s="800"/>
      <c r="L22" s="800"/>
      <c r="M22" s="800"/>
      <c r="N22" s="800"/>
      <c r="O22" s="800"/>
      <c r="P22" s="800"/>
      <c r="Q22" s="888"/>
      <c r="R22" s="803"/>
      <c r="S22" s="352"/>
      <c r="T22" s="352"/>
      <c r="U22" s="352"/>
      <c r="V22" s="803"/>
      <c r="W22" s="803"/>
      <c r="X22" s="885"/>
      <c r="Y22" s="885"/>
      <c r="Z22" s="885"/>
      <c r="AA22" s="360"/>
      <c r="AB22" s="885"/>
      <c r="AC22" s="885"/>
      <c r="AD22" s="885"/>
      <c r="AE22" s="360"/>
      <c r="AF22" s="885"/>
      <c r="AG22" s="885"/>
      <c r="AH22" s="885"/>
      <c r="AI22" s="839"/>
      <c r="AJ22" s="839"/>
      <c r="AK22" s="839"/>
      <c r="AL22" s="400"/>
      <c r="AM22" s="400"/>
      <c r="AN22" s="400"/>
      <c r="AO22" s="400"/>
      <c r="AP22" s="400"/>
      <c r="AQ22" s="882"/>
    </row>
    <row r="23" spans="1:64" ht="13.9" customHeight="1">
      <c r="A23" s="899"/>
      <c r="B23" s="900"/>
      <c r="C23" s="165"/>
      <c r="D23" s="813"/>
      <c r="E23" s="869"/>
      <c r="F23" s="870"/>
      <c r="G23" s="870"/>
      <c r="H23" s="870"/>
      <c r="I23" s="871"/>
      <c r="J23" s="801"/>
      <c r="K23" s="801"/>
      <c r="L23" s="801"/>
      <c r="M23" s="801"/>
      <c r="N23" s="801"/>
      <c r="O23" s="801"/>
      <c r="P23" s="801"/>
      <c r="Q23" s="889"/>
      <c r="R23" s="804"/>
      <c r="S23" s="353"/>
      <c r="T23" s="353"/>
      <c r="U23" s="353"/>
      <c r="V23" s="804"/>
      <c r="W23" s="804"/>
      <c r="X23" s="886"/>
      <c r="Y23" s="886"/>
      <c r="Z23" s="886"/>
      <c r="AA23" s="361"/>
      <c r="AB23" s="886"/>
      <c r="AC23" s="886"/>
      <c r="AD23" s="886"/>
      <c r="AE23" s="361"/>
      <c r="AF23" s="886"/>
      <c r="AG23" s="886"/>
      <c r="AH23" s="886"/>
      <c r="AI23" s="840"/>
      <c r="AJ23" s="840"/>
      <c r="AK23" s="840"/>
      <c r="AL23" s="401"/>
      <c r="AM23" s="401"/>
      <c r="AN23" s="401"/>
      <c r="AO23" s="401"/>
      <c r="AP23" s="401"/>
      <c r="AQ23" s="883"/>
    </row>
    <row r="24" spans="1:64" ht="13.9" customHeight="1">
      <c r="A24" s="901" t="s">
        <v>331</v>
      </c>
      <c r="B24" s="902"/>
      <c r="C24" s="165"/>
      <c r="D24" s="811"/>
      <c r="E24" s="892"/>
      <c r="F24" s="893"/>
      <c r="G24" s="893"/>
      <c r="H24" s="893"/>
      <c r="I24" s="894"/>
      <c r="J24" s="799"/>
      <c r="K24" s="799"/>
      <c r="L24" s="799"/>
      <c r="M24" s="799"/>
      <c r="N24" s="799"/>
      <c r="O24" s="799"/>
      <c r="P24" s="799"/>
      <c r="Q24" s="887"/>
      <c r="R24" s="802"/>
      <c r="S24" s="351"/>
      <c r="T24" s="351"/>
      <c r="U24" s="351"/>
      <c r="V24" s="802"/>
      <c r="W24" s="802"/>
      <c r="X24" s="884"/>
      <c r="Y24" s="884"/>
      <c r="Z24" s="884"/>
      <c r="AA24" s="359"/>
      <c r="AB24" s="884"/>
      <c r="AC24" s="884"/>
      <c r="AD24" s="884"/>
      <c r="AE24" s="359"/>
      <c r="AF24" s="884"/>
      <c r="AG24" s="884"/>
      <c r="AH24" s="884"/>
      <c r="AI24" s="838"/>
      <c r="AJ24" s="838"/>
      <c r="AK24" s="838"/>
      <c r="AL24" s="399"/>
      <c r="AM24" s="399"/>
      <c r="AN24" s="399"/>
      <c r="AO24" s="399"/>
      <c r="AP24" s="399"/>
      <c r="AQ24" s="881"/>
    </row>
    <row r="25" spans="1:64" ht="13.9" customHeight="1" thickBot="1">
      <c r="A25" s="903" t="s">
        <v>332</v>
      </c>
      <c r="B25" s="904"/>
      <c r="C25" s="165"/>
      <c r="D25" s="812"/>
      <c r="E25" s="866"/>
      <c r="F25" s="867"/>
      <c r="G25" s="867"/>
      <c r="H25" s="867"/>
      <c r="I25" s="868"/>
      <c r="J25" s="800"/>
      <c r="K25" s="800"/>
      <c r="L25" s="800"/>
      <c r="M25" s="800"/>
      <c r="N25" s="800"/>
      <c r="O25" s="800"/>
      <c r="P25" s="800"/>
      <c r="Q25" s="888"/>
      <c r="R25" s="803"/>
      <c r="S25" s="352"/>
      <c r="T25" s="352"/>
      <c r="U25" s="352"/>
      <c r="V25" s="803"/>
      <c r="W25" s="803"/>
      <c r="X25" s="885"/>
      <c r="Y25" s="885"/>
      <c r="Z25" s="885"/>
      <c r="AA25" s="360"/>
      <c r="AB25" s="885"/>
      <c r="AC25" s="885"/>
      <c r="AD25" s="885"/>
      <c r="AE25" s="360"/>
      <c r="AF25" s="885"/>
      <c r="AG25" s="885"/>
      <c r="AH25" s="885"/>
      <c r="AI25" s="839"/>
      <c r="AJ25" s="839"/>
      <c r="AK25" s="839"/>
      <c r="AL25" s="400"/>
      <c r="AM25" s="400"/>
      <c r="AN25" s="400"/>
      <c r="AO25" s="400"/>
      <c r="AP25" s="400"/>
      <c r="AQ25" s="882"/>
    </row>
    <row r="26" spans="1:64" ht="13.9" customHeight="1">
      <c r="A26" s="905" t="s">
        <v>334</v>
      </c>
      <c r="B26" s="906"/>
      <c r="C26" s="165"/>
      <c r="D26" s="813"/>
      <c r="E26" s="869"/>
      <c r="F26" s="870"/>
      <c r="G26" s="870"/>
      <c r="H26" s="870"/>
      <c r="I26" s="871"/>
      <c r="J26" s="801"/>
      <c r="K26" s="801"/>
      <c r="L26" s="801"/>
      <c r="M26" s="801"/>
      <c r="N26" s="801"/>
      <c r="O26" s="801"/>
      <c r="P26" s="801"/>
      <c r="Q26" s="889"/>
      <c r="R26" s="804"/>
      <c r="S26" s="353"/>
      <c r="T26" s="353"/>
      <c r="U26" s="353"/>
      <c r="V26" s="804"/>
      <c r="W26" s="804"/>
      <c r="X26" s="886"/>
      <c r="Y26" s="886"/>
      <c r="Z26" s="886"/>
      <c r="AA26" s="361"/>
      <c r="AB26" s="886"/>
      <c r="AC26" s="886"/>
      <c r="AD26" s="886"/>
      <c r="AE26" s="361"/>
      <c r="AF26" s="886"/>
      <c r="AG26" s="886"/>
      <c r="AH26" s="886"/>
      <c r="AI26" s="840"/>
      <c r="AJ26" s="840"/>
      <c r="AK26" s="840"/>
      <c r="AL26" s="401"/>
      <c r="AM26" s="401"/>
      <c r="AN26" s="401"/>
      <c r="AO26" s="401"/>
      <c r="AP26" s="401"/>
      <c r="AQ26" s="883"/>
    </row>
    <row r="27" spans="1:64" ht="13.9" customHeight="1">
      <c r="A27" s="899"/>
      <c r="B27" s="900"/>
      <c r="C27" s="165"/>
      <c r="D27" s="811"/>
      <c r="E27" s="892"/>
      <c r="F27" s="893"/>
      <c r="G27" s="893"/>
      <c r="H27" s="893"/>
      <c r="I27" s="894"/>
      <c r="J27" s="799"/>
      <c r="K27" s="799"/>
      <c r="L27" s="799"/>
      <c r="M27" s="799"/>
      <c r="N27" s="799"/>
      <c r="O27" s="799"/>
      <c r="P27" s="799"/>
      <c r="Q27" s="887"/>
      <c r="R27" s="802"/>
      <c r="S27" s="351"/>
      <c r="T27" s="351"/>
      <c r="U27" s="351"/>
      <c r="V27" s="802"/>
      <c r="W27" s="802"/>
      <c r="X27" s="884"/>
      <c r="Y27" s="884"/>
      <c r="Z27" s="884"/>
      <c r="AA27" s="359"/>
      <c r="AB27" s="884"/>
      <c r="AC27" s="884"/>
      <c r="AD27" s="884"/>
      <c r="AE27" s="359"/>
      <c r="AF27" s="884"/>
      <c r="AG27" s="884"/>
      <c r="AH27" s="884"/>
      <c r="AI27" s="838"/>
      <c r="AJ27" s="838"/>
      <c r="AK27" s="838"/>
      <c r="AL27" s="399"/>
      <c r="AM27" s="399"/>
      <c r="AN27" s="399"/>
      <c r="AO27" s="399"/>
      <c r="AP27" s="399"/>
      <c r="AQ27" s="881"/>
    </row>
    <row r="28" spans="1:64" ht="13.9" customHeight="1">
      <c r="A28" s="901" t="s">
        <v>331</v>
      </c>
      <c r="B28" s="902"/>
      <c r="C28" s="165"/>
      <c r="D28" s="812"/>
      <c r="E28" s="866"/>
      <c r="F28" s="867"/>
      <c r="G28" s="867"/>
      <c r="H28" s="867"/>
      <c r="I28" s="868"/>
      <c r="J28" s="800"/>
      <c r="K28" s="800"/>
      <c r="L28" s="800"/>
      <c r="M28" s="800"/>
      <c r="N28" s="800"/>
      <c r="O28" s="800"/>
      <c r="P28" s="800"/>
      <c r="Q28" s="888"/>
      <c r="R28" s="803"/>
      <c r="S28" s="352"/>
      <c r="T28" s="352"/>
      <c r="U28" s="352"/>
      <c r="V28" s="803"/>
      <c r="W28" s="803"/>
      <c r="X28" s="885"/>
      <c r="Y28" s="885"/>
      <c r="Z28" s="885"/>
      <c r="AA28" s="360"/>
      <c r="AB28" s="885"/>
      <c r="AC28" s="885"/>
      <c r="AD28" s="885"/>
      <c r="AE28" s="360"/>
      <c r="AF28" s="885"/>
      <c r="AG28" s="885"/>
      <c r="AH28" s="885"/>
      <c r="AI28" s="839"/>
      <c r="AJ28" s="839"/>
      <c r="AK28" s="839"/>
      <c r="AL28" s="400"/>
      <c r="AM28" s="400"/>
      <c r="AN28" s="400"/>
      <c r="AO28" s="400"/>
      <c r="AP28" s="400"/>
      <c r="AQ28" s="882"/>
    </row>
    <row r="29" spans="1:64" ht="13.9" customHeight="1" thickBot="1">
      <c r="A29" s="903" t="s">
        <v>332</v>
      </c>
      <c r="B29" s="904"/>
      <c r="C29" s="165"/>
      <c r="D29" s="813"/>
      <c r="E29" s="869"/>
      <c r="F29" s="870"/>
      <c r="G29" s="870"/>
      <c r="H29" s="870"/>
      <c r="I29" s="871"/>
      <c r="J29" s="801"/>
      <c r="K29" s="801"/>
      <c r="L29" s="801"/>
      <c r="M29" s="801"/>
      <c r="N29" s="801"/>
      <c r="O29" s="801"/>
      <c r="P29" s="801"/>
      <c r="Q29" s="889"/>
      <c r="R29" s="804"/>
      <c r="S29" s="353"/>
      <c r="T29" s="353"/>
      <c r="U29" s="353"/>
      <c r="V29" s="804"/>
      <c r="W29" s="804"/>
      <c r="X29" s="886"/>
      <c r="Y29" s="886"/>
      <c r="Z29" s="886"/>
      <c r="AA29" s="361"/>
      <c r="AB29" s="886"/>
      <c r="AC29" s="886"/>
      <c r="AD29" s="886"/>
      <c r="AE29" s="361"/>
      <c r="AF29" s="886"/>
      <c r="AG29" s="886"/>
      <c r="AH29" s="886"/>
      <c r="AI29" s="840"/>
      <c r="AJ29" s="840"/>
      <c r="AK29" s="840"/>
      <c r="AL29" s="401"/>
      <c r="AM29" s="401"/>
      <c r="AN29" s="401"/>
      <c r="AO29" s="401"/>
      <c r="AP29" s="401"/>
      <c r="AQ29" s="883"/>
    </row>
    <row r="30" spans="1:64" ht="13.9" customHeight="1" thickBot="1">
      <c r="A30" s="372"/>
      <c r="B30" s="165"/>
      <c r="C30" s="165"/>
      <c r="D30" s="811"/>
      <c r="E30" s="892"/>
      <c r="F30" s="893"/>
      <c r="G30" s="893"/>
      <c r="H30" s="893"/>
      <c r="I30" s="894"/>
      <c r="J30" s="799"/>
      <c r="K30" s="799"/>
      <c r="L30" s="799"/>
      <c r="M30" s="799"/>
      <c r="N30" s="799"/>
      <c r="O30" s="799"/>
      <c r="P30" s="799"/>
      <c r="Q30" s="887"/>
      <c r="R30" s="802"/>
      <c r="S30" s="351"/>
      <c r="T30" s="351"/>
      <c r="U30" s="351"/>
      <c r="V30" s="802"/>
      <c r="W30" s="802"/>
      <c r="X30" s="884"/>
      <c r="Y30" s="884"/>
      <c r="Z30" s="884"/>
      <c r="AA30" s="359"/>
      <c r="AB30" s="884"/>
      <c r="AC30" s="884"/>
      <c r="AD30" s="884"/>
      <c r="AE30" s="359"/>
      <c r="AF30" s="884"/>
      <c r="AG30" s="884"/>
      <c r="AH30" s="884"/>
      <c r="AI30" s="838"/>
      <c r="AJ30" s="838"/>
      <c r="AK30" s="838"/>
      <c r="AL30" s="399"/>
      <c r="AM30" s="399"/>
      <c r="AN30" s="399"/>
      <c r="AO30" s="399"/>
      <c r="AP30" s="399"/>
      <c r="AQ30" s="881"/>
    </row>
    <row r="31" spans="1:64" ht="13.9" customHeight="1">
      <c r="A31" s="895" t="s">
        <v>335</v>
      </c>
      <c r="B31" s="896"/>
      <c r="C31" s="165"/>
      <c r="D31" s="812"/>
      <c r="E31" s="866"/>
      <c r="F31" s="867"/>
      <c r="G31" s="867"/>
      <c r="H31" s="867"/>
      <c r="I31" s="868"/>
      <c r="J31" s="800"/>
      <c r="K31" s="800"/>
      <c r="L31" s="800"/>
      <c r="M31" s="800"/>
      <c r="N31" s="800"/>
      <c r="O31" s="800"/>
      <c r="P31" s="800"/>
      <c r="Q31" s="888"/>
      <c r="R31" s="803"/>
      <c r="S31" s="352"/>
      <c r="T31" s="352"/>
      <c r="U31" s="352"/>
      <c r="V31" s="803"/>
      <c r="W31" s="803"/>
      <c r="X31" s="885"/>
      <c r="Y31" s="885"/>
      <c r="Z31" s="885"/>
      <c r="AA31" s="360"/>
      <c r="AB31" s="885"/>
      <c r="AC31" s="885"/>
      <c r="AD31" s="885"/>
      <c r="AE31" s="360"/>
      <c r="AF31" s="885"/>
      <c r="AG31" s="885"/>
      <c r="AH31" s="885"/>
      <c r="AI31" s="839"/>
      <c r="AJ31" s="839"/>
      <c r="AK31" s="839"/>
      <c r="AL31" s="400"/>
      <c r="AM31" s="400"/>
      <c r="AN31" s="400"/>
      <c r="AO31" s="400"/>
      <c r="AP31" s="400"/>
      <c r="AQ31" s="882"/>
    </row>
    <row r="32" spans="1:64" ht="13.9" customHeight="1">
      <c r="A32" s="897" t="s">
        <v>336</v>
      </c>
      <c r="B32" s="898"/>
      <c r="C32" s="165"/>
      <c r="D32" s="813"/>
      <c r="E32" s="869"/>
      <c r="F32" s="870"/>
      <c r="G32" s="870"/>
      <c r="H32" s="870"/>
      <c r="I32" s="871"/>
      <c r="J32" s="801"/>
      <c r="K32" s="801"/>
      <c r="L32" s="801"/>
      <c r="M32" s="801"/>
      <c r="N32" s="801"/>
      <c r="O32" s="801"/>
      <c r="P32" s="801"/>
      <c r="Q32" s="889"/>
      <c r="R32" s="804"/>
      <c r="S32" s="353"/>
      <c r="T32" s="353"/>
      <c r="U32" s="353"/>
      <c r="V32" s="804"/>
      <c r="W32" s="804"/>
      <c r="X32" s="886"/>
      <c r="Y32" s="886"/>
      <c r="Z32" s="886"/>
      <c r="AA32" s="361"/>
      <c r="AB32" s="886"/>
      <c r="AC32" s="886"/>
      <c r="AD32" s="886"/>
      <c r="AE32" s="361"/>
      <c r="AF32" s="886"/>
      <c r="AG32" s="886"/>
      <c r="AH32" s="886"/>
      <c r="AI32" s="840"/>
      <c r="AJ32" s="840"/>
      <c r="AK32" s="840"/>
      <c r="AL32" s="401"/>
      <c r="AM32" s="401"/>
      <c r="AN32" s="401"/>
      <c r="AO32" s="401"/>
      <c r="AP32" s="401"/>
      <c r="AQ32" s="883"/>
    </row>
    <row r="33" spans="1:53" ht="13.9" customHeight="1">
      <c r="A33" s="899"/>
      <c r="B33" s="900"/>
      <c r="C33" s="165"/>
      <c r="D33" s="811"/>
      <c r="E33" s="892"/>
      <c r="F33" s="893"/>
      <c r="G33" s="893"/>
      <c r="H33" s="893"/>
      <c r="I33" s="894"/>
      <c r="J33" s="799"/>
      <c r="K33" s="799"/>
      <c r="L33" s="799"/>
      <c r="M33" s="799"/>
      <c r="N33" s="799"/>
      <c r="O33" s="799"/>
      <c r="P33" s="799"/>
      <c r="Q33" s="887"/>
      <c r="R33" s="802"/>
      <c r="S33" s="351"/>
      <c r="T33" s="351"/>
      <c r="U33" s="351"/>
      <c r="V33" s="802"/>
      <c r="W33" s="802"/>
      <c r="X33" s="884"/>
      <c r="Y33" s="884"/>
      <c r="Z33" s="884"/>
      <c r="AA33" s="359"/>
      <c r="AB33" s="884"/>
      <c r="AC33" s="884"/>
      <c r="AD33" s="884"/>
      <c r="AE33" s="359"/>
      <c r="AF33" s="884"/>
      <c r="AG33" s="884"/>
      <c r="AH33" s="884"/>
      <c r="AI33" s="838"/>
      <c r="AJ33" s="838"/>
      <c r="AK33" s="838"/>
      <c r="AL33" s="399"/>
      <c r="AM33" s="399"/>
      <c r="AN33" s="399"/>
      <c r="AO33" s="399"/>
      <c r="AP33" s="399"/>
      <c r="AQ33" s="881"/>
    </row>
    <row r="34" spans="1:53" ht="13.9" customHeight="1">
      <c r="A34" s="901" t="s">
        <v>331</v>
      </c>
      <c r="B34" s="902"/>
      <c r="C34" s="165"/>
      <c r="D34" s="812"/>
      <c r="E34" s="866"/>
      <c r="F34" s="867"/>
      <c r="G34" s="867"/>
      <c r="H34" s="867"/>
      <c r="I34" s="868"/>
      <c r="J34" s="800"/>
      <c r="K34" s="800"/>
      <c r="L34" s="800"/>
      <c r="M34" s="800"/>
      <c r="N34" s="800"/>
      <c r="O34" s="800"/>
      <c r="P34" s="800"/>
      <c r="Q34" s="888"/>
      <c r="R34" s="803"/>
      <c r="S34" s="352"/>
      <c r="T34" s="352"/>
      <c r="U34" s="352"/>
      <c r="V34" s="803"/>
      <c r="W34" s="803"/>
      <c r="X34" s="885"/>
      <c r="Y34" s="885"/>
      <c r="Z34" s="885"/>
      <c r="AA34" s="360"/>
      <c r="AB34" s="885"/>
      <c r="AC34" s="885"/>
      <c r="AD34" s="885"/>
      <c r="AE34" s="360"/>
      <c r="AF34" s="885"/>
      <c r="AG34" s="885"/>
      <c r="AH34" s="885"/>
      <c r="AI34" s="839"/>
      <c r="AJ34" s="839"/>
      <c r="AK34" s="839"/>
      <c r="AL34" s="400"/>
      <c r="AM34" s="400"/>
      <c r="AN34" s="400"/>
      <c r="AO34" s="400"/>
      <c r="AP34" s="400"/>
      <c r="AQ34" s="882"/>
    </row>
    <row r="35" spans="1:53" ht="13.9" customHeight="1" thickBot="1">
      <c r="A35" s="903" t="s">
        <v>332</v>
      </c>
      <c r="B35" s="904"/>
      <c r="C35" s="165"/>
      <c r="D35" s="813"/>
      <c r="E35" s="869"/>
      <c r="F35" s="870"/>
      <c r="G35" s="870"/>
      <c r="H35" s="870"/>
      <c r="I35" s="871"/>
      <c r="J35" s="801"/>
      <c r="K35" s="801"/>
      <c r="L35" s="801"/>
      <c r="M35" s="801"/>
      <c r="N35" s="801"/>
      <c r="O35" s="801"/>
      <c r="P35" s="801"/>
      <c r="Q35" s="889"/>
      <c r="R35" s="804"/>
      <c r="S35" s="353"/>
      <c r="T35" s="353"/>
      <c r="U35" s="353"/>
      <c r="V35" s="804"/>
      <c r="W35" s="804"/>
      <c r="X35" s="886"/>
      <c r="Y35" s="886"/>
      <c r="Z35" s="886"/>
      <c r="AA35" s="361"/>
      <c r="AB35" s="886"/>
      <c r="AC35" s="886"/>
      <c r="AD35" s="886"/>
      <c r="AE35" s="361"/>
      <c r="AF35" s="886"/>
      <c r="AG35" s="886"/>
      <c r="AH35" s="886"/>
      <c r="AI35" s="840"/>
      <c r="AJ35" s="840"/>
      <c r="AK35" s="840"/>
      <c r="AL35" s="401"/>
      <c r="AM35" s="401"/>
      <c r="AN35" s="401"/>
      <c r="AO35" s="401"/>
      <c r="AP35" s="401"/>
      <c r="AQ35" s="883"/>
    </row>
    <row r="36" spans="1:53" ht="13.9" customHeight="1">
      <c r="A36" s="907"/>
      <c r="B36" s="908"/>
      <c r="C36" s="165"/>
      <c r="D36" s="811"/>
      <c r="E36" s="892"/>
      <c r="F36" s="893"/>
      <c r="G36" s="893"/>
      <c r="H36" s="893"/>
      <c r="I36" s="894"/>
      <c r="J36" s="350"/>
      <c r="K36" s="350"/>
      <c r="L36" s="350"/>
      <c r="M36" s="350"/>
      <c r="N36" s="350"/>
      <c r="O36" s="350"/>
      <c r="P36" s="350"/>
      <c r="Q36" s="362"/>
      <c r="R36" s="352"/>
      <c r="S36" s="352"/>
      <c r="T36" s="352"/>
      <c r="U36" s="352"/>
      <c r="V36" s="352"/>
      <c r="W36" s="352"/>
      <c r="X36" s="360"/>
      <c r="Y36" s="360"/>
      <c r="Z36" s="360"/>
      <c r="AA36" s="360"/>
      <c r="AB36" s="360"/>
      <c r="AC36" s="360"/>
      <c r="AD36" s="360"/>
      <c r="AE36" s="360"/>
      <c r="AF36" s="360"/>
      <c r="AG36" s="360"/>
      <c r="AH36" s="360"/>
      <c r="AI36" s="355"/>
      <c r="AJ36" s="355"/>
      <c r="AK36" s="355"/>
      <c r="AL36" s="400"/>
      <c r="AM36" s="400"/>
      <c r="AN36" s="400"/>
      <c r="AO36" s="400"/>
      <c r="AP36" s="400"/>
      <c r="AQ36" s="358"/>
    </row>
    <row r="37" spans="1:53" ht="13.9" customHeight="1">
      <c r="A37" s="827"/>
      <c r="B37" s="828"/>
      <c r="C37" s="165"/>
      <c r="D37" s="812"/>
      <c r="E37" s="866"/>
      <c r="F37" s="867"/>
      <c r="G37" s="867"/>
      <c r="H37" s="867"/>
      <c r="I37" s="868"/>
      <c r="J37" s="350"/>
      <c r="K37" s="350"/>
      <c r="L37" s="350"/>
      <c r="M37" s="350"/>
      <c r="N37" s="350"/>
      <c r="O37" s="350"/>
      <c r="P37" s="350"/>
      <c r="Q37" s="362"/>
      <c r="R37" s="352"/>
      <c r="S37" s="352"/>
      <c r="T37" s="352"/>
      <c r="U37" s="352"/>
      <c r="V37" s="352"/>
      <c r="W37" s="352"/>
      <c r="X37" s="360"/>
      <c r="Y37" s="360"/>
      <c r="Z37" s="360"/>
      <c r="AA37" s="360"/>
      <c r="AB37" s="360"/>
      <c r="AC37" s="360"/>
      <c r="AD37" s="360"/>
      <c r="AE37" s="360"/>
      <c r="AF37" s="360"/>
      <c r="AG37" s="360"/>
      <c r="AH37" s="360"/>
      <c r="AI37" s="355"/>
      <c r="AJ37" s="355"/>
      <c r="AK37" s="355"/>
      <c r="AL37" s="400"/>
      <c r="AM37" s="400"/>
      <c r="AN37" s="400"/>
      <c r="AO37" s="400"/>
      <c r="AP37" s="400"/>
      <c r="AQ37" s="358"/>
    </row>
    <row r="38" spans="1:53" ht="13.9" customHeight="1">
      <c r="A38" s="901" t="s">
        <v>331</v>
      </c>
      <c r="B38" s="902"/>
      <c r="C38" s="165"/>
      <c r="D38" s="813"/>
      <c r="E38" s="869"/>
      <c r="F38" s="870"/>
      <c r="G38" s="870"/>
      <c r="H38" s="870"/>
      <c r="I38" s="871"/>
      <c r="J38" s="350"/>
      <c r="K38" s="350"/>
      <c r="L38" s="350"/>
      <c r="M38" s="350"/>
      <c r="N38" s="350"/>
      <c r="O38" s="350"/>
      <c r="P38" s="350"/>
      <c r="Q38" s="362"/>
      <c r="R38" s="352"/>
      <c r="S38" s="352"/>
      <c r="T38" s="352"/>
      <c r="U38" s="352"/>
      <c r="V38" s="352"/>
      <c r="W38" s="352"/>
      <c r="X38" s="360"/>
      <c r="Y38" s="360"/>
      <c r="Z38" s="360"/>
      <c r="AA38" s="360"/>
      <c r="AB38" s="360"/>
      <c r="AC38" s="360"/>
      <c r="AD38" s="360"/>
      <c r="AE38" s="360"/>
      <c r="AF38" s="360"/>
      <c r="AG38" s="360"/>
      <c r="AH38" s="360"/>
      <c r="AI38" s="355"/>
      <c r="AJ38" s="355"/>
      <c r="AK38" s="355"/>
      <c r="AL38" s="400"/>
      <c r="AM38" s="400"/>
      <c r="AN38" s="400"/>
      <c r="AO38" s="400"/>
      <c r="AP38" s="400"/>
      <c r="AQ38" s="358"/>
    </row>
    <row r="39" spans="1:53" ht="13.9" customHeight="1" thickBot="1">
      <c r="A39" s="903" t="s">
        <v>332</v>
      </c>
      <c r="B39" s="904"/>
      <c r="C39" s="165"/>
      <c r="D39" s="811"/>
      <c r="E39" s="892"/>
      <c r="F39" s="893"/>
      <c r="G39" s="893"/>
      <c r="H39" s="893"/>
      <c r="I39" s="894"/>
      <c r="J39" s="799"/>
      <c r="K39" s="799"/>
      <c r="L39" s="799"/>
      <c r="M39" s="799"/>
      <c r="N39" s="799"/>
      <c r="O39" s="799"/>
      <c r="P39" s="799"/>
      <c r="Q39" s="887"/>
      <c r="R39" s="802"/>
      <c r="S39" s="351"/>
      <c r="T39" s="351"/>
      <c r="U39" s="351"/>
      <c r="V39" s="802"/>
      <c r="W39" s="802"/>
      <c r="X39" s="884"/>
      <c r="Y39" s="884"/>
      <c r="Z39" s="884"/>
      <c r="AA39" s="359"/>
      <c r="AB39" s="884"/>
      <c r="AC39" s="884"/>
      <c r="AD39" s="884"/>
      <c r="AE39" s="359"/>
      <c r="AF39" s="884"/>
      <c r="AG39" s="884"/>
      <c r="AH39" s="884"/>
      <c r="AI39" s="838"/>
      <c r="AJ39" s="838"/>
      <c r="AK39" s="838"/>
      <c r="AL39" s="399"/>
      <c r="AM39" s="399"/>
      <c r="AN39" s="399"/>
      <c r="AO39" s="399"/>
      <c r="AP39" s="399"/>
      <c r="AQ39" s="881"/>
    </row>
    <row r="40" spans="1:53" ht="13.9" customHeight="1">
      <c r="A40" s="907"/>
      <c r="B40" s="908"/>
      <c r="C40" s="165"/>
      <c r="D40" s="812"/>
      <c r="E40" s="866"/>
      <c r="F40" s="867"/>
      <c r="G40" s="867"/>
      <c r="H40" s="867"/>
      <c r="I40" s="868"/>
      <c r="J40" s="800"/>
      <c r="K40" s="800"/>
      <c r="L40" s="800"/>
      <c r="M40" s="800"/>
      <c r="N40" s="800"/>
      <c r="O40" s="800"/>
      <c r="P40" s="800"/>
      <c r="Q40" s="888"/>
      <c r="R40" s="803"/>
      <c r="S40" s="352"/>
      <c r="T40" s="352"/>
      <c r="U40" s="352"/>
      <c r="V40" s="803"/>
      <c r="W40" s="803"/>
      <c r="X40" s="885"/>
      <c r="Y40" s="885"/>
      <c r="Z40" s="885"/>
      <c r="AA40" s="360"/>
      <c r="AB40" s="885"/>
      <c r="AC40" s="885"/>
      <c r="AD40" s="885"/>
      <c r="AE40" s="360"/>
      <c r="AF40" s="885"/>
      <c r="AG40" s="885"/>
      <c r="AH40" s="885"/>
      <c r="AI40" s="839"/>
      <c r="AJ40" s="839"/>
      <c r="AK40" s="839"/>
      <c r="AL40" s="400"/>
      <c r="AM40" s="400"/>
      <c r="AN40" s="400"/>
      <c r="AO40" s="400"/>
      <c r="AP40" s="400"/>
      <c r="AQ40" s="882"/>
    </row>
    <row r="41" spans="1:53" ht="13.9" customHeight="1">
      <c r="A41" s="827"/>
      <c r="B41" s="828"/>
      <c r="C41" s="165"/>
      <c r="D41" s="813"/>
      <c r="E41" s="869"/>
      <c r="F41" s="870"/>
      <c r="G41" s="870"/>
      <c r="H41" s="870"/>
      <c r="I41" s="871"/>
      <c r="J41" s="801"/>
      <c r="K41" s="801"/>
      <c r="L41" s="801"/>
      <c r="M41" s="801"/>
      <c r="N41" s="801"/>
      <c r="O41" s="801"/>
      <c r="P41" s="801"/>
      <c r="Q41" s="889"/>
      <c r="R41" s="804"/>
      <c r="S41" s="353"/>
      <c r="T41" s="353"/>
      <c r="U41" s="353"/>
      <c r="V41" s="804"/>
      <c r="W41" s="804"/>
      <c r="X41" s="886"/>
      <c r="Y41" s="886"/>
      <c r="Z41" s="886"/>
      <c r="AA41" s="361"/>
      <c r="AB41" s="886"/>
      <c r="AC41" s="886"/>
      <c r="AD41" s="886"/>
      <c r="AE41" s="361"/>
      <c r="AF41" s="886"/>
      <c r="AG41" s="886"/>
      <c r="AH41" s="886"/>
      <c r="AI41" s="840"/>
      <c r="AJ41" s="840"/>
      <c r="AK41" s="840"/>
      <c r="AL41" s="401"/>
      <c r="AM41" s="401"/>
      <c r="AN41" s="401"/>
      <c r="AO41" s="401"/>
      <c r="AP41" s="401"/>
      <c r="AQ41" s="883"/>
    </row>
    <row r="42" spans="1:53" ht="13.9" customHeight="1">
      <c r="A42" s="901" t="s">
        <v>331</v>
      </c>
      <c r="B42" s="902"/>
      <c r="C42" s="165"/>
      <c r="D42" s="811"/>
      <c r="E42" s="892"/>
      <c r="F42" s="893"/>
      <c r="G42" s="893"/>
      <c r="H42" s="893"/>
      <c r="I42" s="894"/>
      <c r="J42" s="799"/>
      <c r="K42" s="799"/>
      <c r="L42" s="799"/>
      <c r="M42" s="799"/>
      <c r="N42" s="799"/>
      <c r="O42" s="799"/>
      <c r="P42" s="799"/>
      <c r="Q42" s="887"/>
      <c r="R42" s="802"/>
      <c r="S42" s="351"/>
      <c r="T42" s="351"/>
      <c r="U42" s="351"/>
      <c r="V42" s="802"/>
      <c r="W42" s="802"/>
      <c r="X42" s="884"/>
      <c r="Y42" s="884"/>
      <c r="Z42" s="884"/>
      <c r="AA42" s="359"/>
      <c r="AB42" s="884"/>
      <c r="AC42" s="884"/>
      <c r="AD42" s="884"/>
      <c r="AE42" s="359"/>
      <c r="AF42" s="884"/>
      <c r="AG42" s="884"/>
      <c r="AH42" s="884"/>
      <c r="AI42" s="838"/>
      <c r="AJ42" s="838"/>
      <c r="AK42" s="838"/>
      <c r="AL42" s="399"/>
      <c r="AM42" s="399"/>
      <c r="AN42" s="399"/>
      <c r="AO42" s="399"/>
      <c r="AP42" s="399"/>
      <c r="AQ42" s="881"/>
    </row>
    <row r="43" spans="1:53" ht="13.9" customHeight="1" thickBot="1">
      <c r="A43" s="903" t="s">
        <v>332</v>
      </c>
      <c r="B43" s="904"/>
      <c r="C43" s="165"/>
      <c r="D43" s="812"/>
      <c r="E43" s="866"/>
      <c r="F43" s="867"/>
      <c r="G43" s="867"/>
      <c r="H43" s="867"/>
      <c r="I43" s="868"/>
      <c r="J43" s="800"/>
      <c r="K43" s="800"/>
      <c r="L43" s="800"/>
      <c r="M43" s="800"/>
      <c r="N43" s="800"/>
      <c r="O43" s="800"/>
      <c r="P43" s="800"/>
      <c r="Q43" s="888"/>
      <c r="R43" s="803"/>
      <c r="S43" s="352"/>
      <c r="T43" s="352"/>
      <c r="U43" s="352"/>
      <c r="V43" s="803"/>
      <c r="W43" s="803"/>
      <c r="X43" s="885"/>
      <c r="Y43" s="885"/>
      <c r="Z43" s="885"/>
      <c r="AA43" s="360"/>
      <c r="AB43" s="885"/>
      <c r="AC43" s="885"/>
      <c r="AD43" s="885"/>
      <c r="AE43" s="360"/>
      <c r="AF43" s="885"/>
      <c r="AG43" s="885"/>
      <c r="AH43" s="885"/>
      <c r="AI43" s="839"/>
      <c r="AJ43" s="839"/>
      <c r="AK43" s="839"/>
      <c r="AL43" s="400"/>
      <c r="AM43" s="400"/>
      <c r="AN43" s="400"/>
      <c r="AO43" s="400"/>
      <c r="AP43" s="400"/>
      <c r="AQ43" s="882"/>
    </row>
    <row r="44" spans="1:53" ht="13.9" customHeight="1">
      <c r="A44" s="402"/>
      <c r="B44" s="402"/>
      <c r="C44" s="165"/>
      <c r="D44" s="813"/>
      <c r="E44" s="869"/>
      <c r="F44" s="870"/>
      <c r="G44" s="870"/>
      <c r="H44" s="870"/>
      <c r="I44" s="871"/>
      <c r="J44" s="801"/>
      <c r="K44" s="801"/>
      <c r="L44" s="801"/>
      <c r="M44" s="801"/>
      <c r="N44" s="801"/>
      <c r="O44" s="801"/>
      <c r="P44" s="801"/>
      <c r="Q44" s="889"/>
      <c r="R44" s="804"/>
      <c r="S44" s="353"/>
      <c r="T44" s="353"/>
      <c r="U44" s="353"/>
      <c r="V44" s="804"/>
      <c r="W44" s="804"/>
      <c r="X44" s="886"/>
      <c r="Y44" s="886"/>
      <c r="Z44" s="886"/>
      <c r="AA44" s="361"/>
      <c r="AB44" s="886"/>
      <c r="AC44" s="886"/>
      <c r="AD44" s="886"/>
      <c r="AE44" s="361"/>
      <c r="AF44" s="886"/>
      <c r="AG44" s="886"/>
      <c r="AH44" s="886"/>
      <c r="AI44" s="840"/>
      <c r="AJ44" s="840"/>
      <c r="AK44" s="840"/>
      <c r="AL44" s="401"/>
      <c r="AM44" s="401"/>
      <c r="AN44" s="401"/>
      <c r="AO44" s="401"/>
      <c r="AP44" s="401"/>
      <c r="AQ44" s="883"/>
    </row>
    <row r="45" spans="1:53" ht="13.9" customHeight="1">
      <c r="A45" s="1173"/>
      <c r="B45" s="1173"/>
      <c r="C45" s="165"/>
      <c r="D45" s="923"/>
      <c r="E45" s="925" t="s">
        <v>337</v>
      </c>
      <c r="F45" s="925"/>
      <c r="G45" s="925"/>
      <c r="H45" s="925"/>
      <c r="I45" s="925"/>
      <c r="J45" s="909"/>
      <c r="K45" s="909"/>
      <c r="L45" s="909"/>
      <c r="M45" s="909"/>
      <c r="N45" s="909"/>
      <c r="O45" s="909"/>
      <c r="P45" s="917"/>
      <c r="Q45" s="919"/>
      <c r="R45" s="921"/>
      <c r="S45" s="371"/>
      <c r="T45" s="371"/>
      <c r="U45" s="371"/>
      <c r="V45" s="912"/>
      <c r="W45" s="363"/>
      <c r="X45" s="912"/>
      <c r="Y45" s="912"/>
      <c r="Z45" s="912"/>
      <c r="AA45" s="363"/>
      <c r="AB45" s="912"/>
      <c r="AC45" s="912"/>
      <c r="AD45" s="912"/>
      <c r="AE45" s="363"/>
      <c r="AF45" s="912"/>
      <c r="AG45" s="912"/>
      <c r="AH45" s="799"/>
      <c r="AI45" s="921"/>
      <c r="AJ45" s="921"/>
      <c r="AK45" s="921"/>
      <c r="AL45" s="371"/>
      <c r="AM45" s="371"/>
      <c r="AN45" s="371"/>
      <c r="AO45" s="371"/>
      <c r="AP45" s="371"/>
      <c r="AQ45" s="915"/>
    </row>
    <row r="46" spans="1:53" ht="13.9" customHeight="1" thickBot="1">
      <c r="A46" s="1172"/>
      <c r="B46" s="1172"/>
      <c r="C46" s="165"/>
      <c r="D46" s="924"/>
      <c r="E46" s="926"/>
      <c r="F46" s="926"/>
      <c r="G46" s="926"/>
      <c r="H46" s="926"/>
      <c r="I46" s="926"/>
      <c r="J46" s="910"/>
      <c r="K46" s="910"/>
      <c r="L46" s="910"/>
      <c r="M46" s="910"/>
      <c r="N46" s="910"/>
      <c r="O46" s="910"/>
      <c r="P46" s="918"/>
      <c r="Q46" s="920"/>
      <c r="R46" s="922"/>
      <c r="S46" s="403"/>
      <c r="T46" s="403"/>
      <c r="U46" s="403"/>
      <c r="V46" s="913"/>
      <c r="W46" s="364"/>
      <c r="X46" s="913"/>
      <c r="Y46" s="913"/>
      <c r="Z46" s="913"/>
      <c r="AA46" s="364"/>
      <c r="AB46" s="913"/>
      <c r="AC46" s="913"/>
      <c r="AD46" s="913"/>
      <c r="AE46" s="364"/>
      <c r="AF46" s="913"/>
      <c r="AG46" s="913"/>
      <c r="AH46" s="914"/>
      <c r="AI46" s="922"/>
      <c r="AJ46" s="922"/>
      <c r="AK46" s="922"/>
      <c r="AL46" s="403"/>
      <c r="AM46" s="403"/>
      <c r="AN46" s="403"/>
      <c r="AO46" s="403"/>
      <c r="AP46" s="403"/>
      <c r="AQ46" s="916"/>
    </row>
    <row r="47" spans="1:53">
      <c r="A47" s="911" t="s">
        <v>338</v>
      </c>
      <c r="B47" s="911"/>
      <c r="C47" s="911"/>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911"/>
      <c r="AS47" s="911"/>
      <c r="AT47" s="911"/>
      <c r="AU47" s="911"/>
      <c r="AV47" s="911"/>
      <c r="AW47" s="911"/>
      <c r="AX47" s="911"/>
      <c r="AY47" s="911"/>
      <c r="AZ47" s="911"/>
      <c r="BA47" s="911"/>
    </row>
  </sheetData>
  <mergeCells count="386">
    <mergeCell ref="A1:B2"/>
    <mergeCell ref="D1:X2"/>
    <mergeCell ref="Y2:AQ2"/>
    <mergeCell ref="B3:K3"/>
    <mergeCell ref="L3:M3"/>
    <mergeCell ref="N3:W3"/>
    <mergeCell ref="X3:Y3"/>
    <mergeCell ref="Z3:AQ3"/>
    <mergeCell ref="D4:I5"/>
    <mergeCell ref="J5:P5"/>
    <mergeCell ref="Q5:AQ5"/>
    <mergeCell ref="A6:B7"/>
    <mergeCell ref="D6:D8"/>
    <mergeCell ref="E6:I8"/>
    <mergeCell ref="J6:J8"/>
    <mergeCell ref="K6:K8"/>
    <mergeCell ref="L6:L8"/>
    <mergeCell ref="M6:M8"/>
    <mergeCell ref="V6:V8"/>
    <mergeCell ref="W6:W8"/>
    <mergeCell ref="X6:X8"/>
    <mergeCell ref="Y6:Y8"/>
    <mergeCell ref="N6:N8"/>
    <mergeCell ref="O6:O8"/>
    <mergeCell ref="P6:P8"/>
    <mergeCell ref="Q6:Q8"/>
    <mergeCell ref="R6:R8"/>
    <mergeCell ref="S6:S8"/>
    <mergeCell ref="AL6:AL8"/>
    <mergeCell ref="AM6:AM8"/>
    <mergeCell ref="AN6:AN8"/>
    <mergeCell ref="AO6:AO8"/>
    <mergeCell ref="AQ6:AQ8"/>
    <mergeCell ref="A9:B9"/>
    <mergeCell ref="D9:D11"/>
    <mergeCell ref="E9:I11"/>
    <mergeCell ref="J9:J11"/>
    <mergeCell ref="K9:K11"/>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AJ9:AJ11"/>
    <mergeCell ref="AK9:AK11"/>
    <mergeCell ref="AQ9:AQ11"/>
    <mergeCell ref="A10:B12"/>
    <mergeCell ref="D12:D14"/>
    <mergeCell ref="E12:I14"/>
    <mergeCell ref="J12:J14"/>
    <mergeCell ref="K12:K14"/>
    <mergeCell ref="L12:L14"/>
    <mergeCell ref="AB9:AB11"/>
    <mergeCell ref="AC9:AC11"/>
    <mergeCell ref="AD9:AD11"/>
    <mergeCell ref="AF9:AF11"/>
    <mergeCell ref="AG9:AG11"/>
    <mergeCell ref="AH9:AH11"/>
    <mergeCell ref="R9:R11"/>
    <mergeCell ref="V9:V11"/>
    <mergeCell ref="W9:W11"/>
    <mergeCell ref="X9:X11"/>
    <mergeCell ref="Y9:Y11"/>
    <mergeCell ref="Z9:Z11"/>
    <mergeCell ref="L9:L11"/>
    <mergeCell ref="M9:M11"/>
    <mergeCell ref="N9:N11"/>
    <mergeCell ref="Z12:Z14"/>
    <mergeCell ref="AB12:AB14"/>
    <mergeCell ref="M12:M14"/>
    <mergeCell ref="N12:N14"/>
    <mergeCell ref="O12:O14"/>
    <mergeCell ref="P12:P14"/>
    <mergeCell ref="Q12:Q14"/>
    <mergeCell ref="R12:R14"/>
    <mergeCell ref="AI9:AI11"/>
    <mergeCell ref="O9:O11"/>
    <mergeCell ref="P9:P11"/>
    <mergeCell ref="Q9:Q11"/>
    <mergeCell ref="P15:P17"/>
    <mergeCell ref="Q15:Q17"/>
    <mergeCell ref="R15:R17"/>
    <mergeCell ref="V15:V17"/>
    <mergeCell ref="AJ12:AJ14"/>
    <mergeCell ref="AK12:AK14"/>
    <mergeCell ref="AQ12:AQ14"/>
    <mergeCell ref="A14:B15"/>
    <mergeCell ref="D15:D17"/>
    <mergeCell ref="E15:I17"/>
    <mergeCell ref="J15:J17"/>
    <mergeCell ref="K15:K17"/>
    <mergeCell ref="L15:L17"/>
    <mergeCell ref="M15:M17"/>
    <mergeCell ref="AC12:AC14"/>
    <mergeCell ref="AD12:AD14"/>
    <mergeCell ref="AF12:AF14"/>
    <mergeCell ref="AG12:AG14"/>
    <mergeCell ref="AH12:AH14"/>
    <mergeCell ref="AI12:AI14"/>
    <mergeCell ref="V12:V14"/>
    <mergeCell ref="W12:W14"/>
    <mergeCell ref="X12:X14"/>
    <mergeCell ref="Y12:Y14"/>
    <mergeCell ref="AK15:AK17"/>
    <mergeCell ref="AQ15:AQ17"/>
    <mergeCell ref="A17:B17"/>
    <mergeCell ref="A18:B19"/>
    <mergeCell ref="D18:D20"/>
    <mergeCell ref="E18:I20"/>
    <mergeCell ref="J18:J20"/>
    <mergeCell ref="K18:K20"/>
    <mergeCell ref="L18:L20"/>
    <mergeCell ref="M18:M20"/>
    <mergeCell ref="AD15:AD17"/>
    <mergeCell ref="AF15:AF17"/>
    <mergeCell ref="AG15:AG17"/>
    <mergeCell ref="AH15:AH17"/>
    <mergeCell ref="AI15:AI17"/>
    <mergeCell ref="AJ15:AJ17"/>
    <mergeCell ref="W15:W17"/>
    <mergeCell ref="X15:X17"/>
    <mergeCell ref="Y15:Y17"/>
    <mergeCell ref="Z15:Z17"/>
    <mergeCell ref="AB15:AB17"/>
    <mergeCell ref="AC15:AC17"/>
    <mergeCell ref="N15:N17"/>
    <mergeCell ref="O15:O17"/>
    <mergeCell ref="AQ18:AQ20"/>
    <mergeCell ref="A20:B20"/>
    <mergeCell ref="A21:B21"/>
    <mergeCell ref="D21:D23"/>
    <mergeCell ref="E21:I23"/>
    <mergeCell ref="J21:J23"/>
    <mergeCell ref="K21:K23"/>
    <mergeCell ref="L21:L23"/>
    <mergeCell ref="M21:M23"/>
    <mergeCell ref="AD18:AD20"/>
    <mergeCell ref="AF18:AF20"/>
    <mergeCell ref="AG18:AG20"/>
    <mergeCell ref="AH18:AH20"/>
    <mergeCell ref="AI18:AI20"/>
    <mergeCell ref="AJ18:AJ20"/>
    <mergeCell ref="W18:W20"/>
    <mergeCell ref="X18:X20"/>
    <mergeCell ref="Y18:Y20"/>
    <mergeCell ref="Z18:Z20"/>
    <mergeCell ref="AB18:AB20"/>
    <mergeCell ref="AC18:AC20"/>
    <mergeCell ref="N18:N20"/>
    <mergeCell ref="O18:O20"/>
    <mergeCell ref="P18:P20"/>
    <mergeCell ref="AB21:AB23"/>
    <mergeCell ref="AC21:AC23"/>
    <mergeCell ref="N21:N23"/>
    <mergeCell ref="O21:O23"/>
    <mergeCell ref="P21:P23"/>
    <mergeCell ref="Q21:Q23"/>
    <mergeCell ref="R21:R23"/>
    <mergeCell ref="V21:V23"/>
    <mergeCell ref="AK18:AK20"/>
    <mergeCell ref="Q18:Q20"/>
    <mergeCell ref="R18:R20"/>
    <mergeCell ref="V18:V20"/>
    <mergeCell ref="P24:P26"/>
    <mergeCell ref="Q24:Q26"/>
    <mergeCell ref="R24:R26"/>
    <mergeCell ref="V24:V26"/>
    <mergeCell ref="AK21:AK23"/>
    <mergeCell ref="AQ21:AQ23"/>
    <mergeCell ref="A22:B23"/>
    <mergeCell ref="A24:B24"/>
    <mergeCell ref="D24:D26"/>
    <mergeCell ref="E24:I26"/>
    <mergeCell ref="J24:J26"/>
    <mergeCell ref="K24:K26"/>
    <mergeCell ref="L24:L26"/>
    <mergeCell ref="M24:M26"/>
    <mergeCell ref="AD21:AD23"/>
    <mergeCell ref="AF21:AF23"/>
    <mergeCell ref="AG21:AG23"/>
    <mergeCell ref="AH21:AH23"/>
    <mergeCell ref="AI21:AI23"/>
    <mergeCell ref="AJ21:AJ23"/>
    <mergeCell ref="W21:W23"/>
    <mergeCell ref="X21:X23"/>
    <mergeCell ref="Y21:Y23"/>
    <mergeCell ref="Z21:Z23"/>
    <mergeCell ref="AK24:AK26"/>
    <mergeCell ref="AQ24:AQ26"/>
    <mergeCell ref="A25:B25"/>
    <mergeCell ref="A26:B27"/>
    <mergeCell ref="D27:D29"/>
    <mergeCell ref="E27:I29"/>
    <mergeCell ref="J27:J29"/>
    <mergeCell ref="K27:K29"/>
    <mergeCell ref="L27:L29"/>
    <mergeCell ref="M27:M29"/>
    <mergeCell ref="AD24:AD26"/>
    <mergeCell ref="AF24:AF26"/>
    <mergeCell ref="AG24:AG26"/>
    <mergeCell ref="AH24:AH26"/>
    <mergeCell ref="AI24:AI26"/>
    <mergeCell ref="AJ24:AJ26"/>
    <mergeCell ref="W24:W26"/>
    <mergeCell ref="X24:X26"/>
    <mergeCell ref="Y24:Y26"/>
    <mergeCell ref="Z24:Z26"/>
    <mergeCell ref="AB24:AB26"/>
    <mergeCell ref="AC24:AC26"/>
    <mergeCell ref="N24:N26"/>
    <mergeCell ref="O24:O26"/>
    <mergeCell ref="Y27:Y29"/>
    <mergeCell ref="Z27:Z29"/>
    <mergeCell ref="AB27:AB29"/>
    <mergeCell ref="AC27:AC29"/>
    <mergeCell ref="N27:N29"/>
    <mergeCell ref="O27:O29"/>
    <mergeCell ref="P27:P29"/>
    <mergeCell ref="Q27:Q29"/>
    <mergeCell ref="R27:R29"/>
    <mergeCell ref="V27:V29"/>
    <mergeCell ref="N30:N32"/>
    <mergeCell ref="O30:O32"/>
    <mergeCell ref="P30:P32"/>
    <mergeCell ref="Q30:Q32"/>
    <mergeCell ref="R30:R32"/>
    <mergeCell ref="V30:V32"/>
    <mergeCell ref="AK27:AK29"/>
    <mergeCell ref="AQ27:AQ29"/>
    <mergeCell ref="A28:B28"/>
    <mergeCell ref="A29:B29"/>
    <mergeCell ref="D30:D32"/>
    <mergeCell ref="E30:I32"/>
    <mergeCell ref="J30:J32"/>
    <mergeCell ref="K30:K32"/>
    <mergeCell ref="L30:L32"/>
    <mergeCell ref="M30:M32"/>
    <mergeCell ref="AD27:AD29"/>
    <mergeCell ref="AF27:AF29"/>
    <mergeCell ref="AG27:AG29"/>
    <mergeCell ref="AH27:AH29"/>
    <mergeCell ref="AI27:AI29"/>
    <mergeCell ref="AJ27:AJ29"/>
    <mergeCell ref="W27:W29"/>
    <mergeCell ref="X27:X29"/>
    <mergeCell ref="R33:R35"/>
    <mergeCell ref="V33:V35"/>
    <mergeCell ref="AK30:AK32"/>
    <mergeCell ref="AQ30:AQ32"/>
    <mergeCell ref="A31:B31"/>
    <mergeCell ref="A32:B33"/>
    <mergeCell ref="D33:D35"/>
    <mergeCell ref="E33:I35"/>
    <mergeCell ref="J33:J35"/>
    <mergeCell ref="K33:K35"/>
    <mergeCell ref="L33:L35"/>
    <mergeCell ref="M33:M35"/>
    <mergeCell ref="AD30:AD32"/>
    <mergeCell ref="AF30:AF32"/>
    <mergeCell ref="AG30:AG32"/>
    <mergeCell ref="AH30:AH32"/>
    <mergeCell ref="AI30:AI32"/>
    <mergeCell ref="AJ30:AJ32"/>
    <mergeCell ref="W30:W32"/>
    <mergeCell ref="X30:X32"/>
    <mergeCell ref="Y30:Y32"/>
    <mergeCell ref="Z30:Z32"/>
    <mergeCell ref="AB30:AB32"/>
    <mergeCell ref="AC30:AC32"/>
    <mergeCell ref="AK33:AK35"/>
    <mergeCell ref="AQ33:AQ35"/>
    <mergeCell ref="A34:B34"/>
    <mergeCell ref="A35:B35"/>
    <mergeCell ref="A36:B37"/>
    <mergeCell ref="D36:D38"/>
    <mergeCell ref="E36:I38"/>
    <mergeCell ref="A38:B38"/>
    <mergeCell ref="AD33:AD35"/>
    <mergeCell ref="AF33:AF35"/>
    <mergeCell ref="AG33:AG35"/>
    <mergeCell ref="AH33:AH35"/>
    <mergeCell ref="AI33:AI35"/>
    <mergeCell ref="AJ33:AJ35"/>
    <mergeCell ref="W33:W35"/>
    <mergeCell ref="X33:X35"/>
    <mergeCell ref="Y33:Y35"/>
    <mergeCell ref="Z33:Z35"/>
    <mergeCell ref="AB33:AB35"/>
    <mergeCell ref="AC33:AC35"/>
    <mergeCell ref="N33:N35"/>
    <mergeCell ref="O33:O35"/>
    <mergeCell ref="P33:P35"/>
    <mergeCell ref="Q33:Q35"/>
    <mergeCell ref="Z39:Z41"/>
    <mergeCell ref="AB39:AB41"/>
    <mergeCell ref="M39:M41"/>
    <mergeCell ref="N39:N41"/>
    <mergeCell ref="O39:O41"/>
    <mergeCell ref="P39:P41"/>
    <mergeCell ref="Q39:Q41"/>
    <mergeCell ref="R39:R41"/>
    <mergeCell ref="A39:B39"/>
    <mergeCell ref="D39:D41"/>
    <mergeCell ref="E39:I41"/>
    <mergeCell ref="J39:J41"/>
    <mergeCell ref="K39:K41"/>
    <mergeCell ref="L39:L41"/>
    <mergeCell ref="O42:O44"/>
    <mergeCell ref="P42:P44"/>
    <mergeCell ref="Q42:Q44"/>
    <mergeCell ref="R42:R44"/>
    <mergeCell ref="AJ39:AJ41"/>
    <mergeCell ref="AK39:AK41"/>
    <mergeCell ref="AQ39:AQ41"/>
    <mergeCell ref="A40:B41"/>
    <mergeCell ref="A42:B42"/>
    <mergeCell ref="D42:D44"/>
    <mergeCell ref="E42:I44"/>
    <mergeCell ref="J42:J44"/>
    <mergeCell ref="K42:K44"/>
    <mergeCell ref="L42:L44"/>
    <mergeCell ref="AC39:AC41"/>
    <mergeCell ref="AD39:AD41"/>
    <mergeCell ref="AF39:AF41"/>
    <mergeCell ref="AG39:AG41"/>
    <mergeCell ref="AH39:AH41"/>
    <mergeCell ref="AI39:AI41"/>
    <mergeCell ref="V39:V41"/>
    <mergeCell ref="W39:W41"/>
    <mergeCell ref="X39:X41"/>
    <mergeCell ref="Y39:Y41"/>
    <mergeCell ref="AJ42:AJ44"/>
    <mergeCell ref="AK42:AK44"/>
    <mergeCell ref="AQ42:AQ44"/>
    <mergeCell ref="A43:B43"/>
    <mergeCell ref="A45:B45"/>
    <mergeCell ref="D45:D46"/>
    <mergeCell ref="E45:I46"/>
    <mergeCell ref="J45:J46"/>
    <mergeCell ref="K45:K46"/>
    <mergeCell ref="L45:L46"/>
    <mergeCell ref="AC42:AC44"/>
    <mergeCell ref="AD42:AD44"/>
    <mergeCell ref="AF42:AF44"/>
    <mergeCell ref="AG42:AG44"/>
    <mergeCell ref="AH42:AH44"/>
    <mergeCell ref="AI42:AI44"/>
    <mergeCell ref="V42:V44"/>
    <mergeCell ref="W42:W44"/>
    <mergeCell ref="X42:X44"/>
    <mergeCell ref="Y42:Y44"/>
    <mergeCell ref="Z42:Z44"/>
    <mergeCell ref="AB42:AB44"/>
    <mergeCell ref="M42:M44"/>
    <mergeCell ref="N42:N44"/>
    <mergeCell ref="AK45:AK46"/>
    <mergeCell ref="AQ45:AQ46"/>
    <mergeCell ref="A46:B46"/>
    <mergeCell ref="A47:BA47"/>
    <mergeCell ref="AD45:AD46"/>
    <mergeCell ref="AF45:AF46"/>
    <mergeCell ref="AG45:AG46"/>
    <mergeCell ref="AH45:AH46"/>
    <mergeCell ref="AI45:AI46"/>
    <mergeCell ref="AJ45:AJ46"/>
    <mergeCell ref="V45:V46"/>
    <mergeCell ref="X45:X46"/>
    <mergeCell ref="Y45:Y46"/>
    <mergeCell ref="Z45:Z46"/>
    <mergeCell ref="AB45:AB46"/>
    <mergeCell ref="AC45:AC46"/>
    <mergeCell ref="M45:M46"/>
    <mergeCell ref="N45:N46"/>
    <mergeCell ref="O45:O46"/>
    <mergeCell ref="P45:P46"/>
    <mergeCell ref="Q45:Q46"/>
    <mergeCell ref="R45:R46"/>
  </mergeCells>
  <phoneticPr fontId="1"/>
  <pageMargins left="0.23622047244094491" right="0.17" top="0.27559055118110237" bottom="0.23622047244094491" header="0.27559055118110237" footer="0.19685039370078741"/>
  <pageSetup paperSize="9" scale="7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D55-75E2-4742-9C65-81899741DCFE}">
  <sheetPr>
    <tabColor rgb="FFFFCCCC"/>
  </sheetPr>
  <dimension ref="A1:XFC76"/>
  <sheetViews>
    <sheetView showGridLines="0" view="pageBreakPreview" topLeftCell="A10" zoomScale="115" zoomScaleNormal="55" zoomScaleSheetLayoutView="115" workbookViewId="0">
      <selection activeCell="C28" sqref="C28:G28"/>
    </sheetView>
  </sheetViews>
  <sheetFormatPr defaultColWidth="8.625" defaultRowHeight="18.75" zeroHeight="1"/>
  <cols>
    <col min="1" max="1" width="1.625" style="232" customWidth="1"/>
    <col min="2" max="2" width="17.625" style="231" customWidth="1"/>
    <col min="3" max="3" width="8" style="231" customWidth="1"/>
    <col min="4" max="4" width="13.875" style="231" customWidth="1"/>
    <col min="5" max="5" width="9.5" style="231" customWidth="1"/>
    <col min="6" max="6" width="8" style="231" customWidth="1"/>
    <col min="7" max="7" width="8.125" style="231" customWidth="1"/>
    <col min="8" max="8" width="4.625" style="231" customWidth="1"/>
    <col min="9" max="11" width="8.625" style="231" customWidth="1"/>
    <col min="12" max="12" width="13.875" style="231" customWidth="1"/>
    <col min="13" max="14" width="8.625" style="231" customWidth="1"/>
    <col min="15" max="15" width="13.125" style="231" customWidth="1"/>
    <col min="16" max="16" width="1.625" style="231" customWidth="1"/>
    <col min="17" max="17" width="6.875" style="231" hidden="1" customWidth="1"/>
    <col min="18" max="16381" width="8.625" style="231" hidden="1" customWidth="1"/>
    <col min="16382" max="16382" width="8.375" style="231" hidden="1" customWidth="1"/>
    <col min="16383" max="16383" width="7.25" style="231" hidden="1" customWidth="1"/>
    <col min="16384" max="16384" width="8.375" style="231" hidden="1" customWidth="1"/>
  </cols>
  <sheetData>
    <row r="1" spans="2:17">
      <c r="B1" s="1189" t="s">
        <v>395</v>
      </c>
      <c r="C1" s="1190"/>
      <c r="D1" s="1190"/>
      <c r="E1" s="1190"/>
      <c r="F1" s="1190"/>
      <c r="G1" s="1190"/>
      <c r="I1" s="120"/>
    </row>
    <row r="2" spans="2:17" ht="21" customHeight="1">
      <c r="B2" s="121"/>
      <c r="C2" s="1191" t="s">
        <v>165</v>
      </c>
      <c r="D2" s="1192"/>
      <c r="E2" s="1193"/>
      <c r="K2" s="1191" t="s">
        <v>385</v>
      </c>
      <c r="L2" s="1192"/>
      <c r="M2" s="1193"/>
      <c r="O2" s="1198" t="s">
        <v>167</v>
      </c>
      <c r="P2" s="1195"/>
    </row>
    <row r="3" spans="2:17">
      <c r="B3" s="1197" t="s">
        <v>168</v>
      </c>
      <c r="C3" s="1190"/>
      <c r="D3" s="1190"/>
      <c r="E3" s="1190"/>
      <c r="F3" s="1190"/>
      <c r="G3" s="1190"/>
      <c r="I3" s="1194"/>
      <c r="J3" s="1194"/>
      <c r="K3" s="1194"/>
      <c r="L3" s="122" t="s">
        <v>166</v>
      </c>
      <c r="M3" s="233"/>
      <c r="N3" s="233"/>
      <c r="O3" s="1199"/>
      <c r="P3" s="1196"/>
    </row>
    <row r="4" spans="2:17" ht="18.600000000000001" customHeight="1">
      <c r="B4" s="1210" t="s">
        <v>169</v>
      </c>
      <c r="C4" s="1190"/>
      <c r="D4" s="1190"/>
      <c r="E4" s="1190"/>
      <c r="F4" s="1190"/>
      <c r="G4" s="1190"/>
      <c r="O4" s="1208" t="s">
        <v>171</v>
      </c>
      <c r="P4" s="1202"/>
      <c r="Q4" s="123"/>
    </row>
    <row r="5" spans="2:17" ht="18" customHeight="1">
      <c r="B5" s="124"/>
      <c r="D5" s="125" t="s">
        <v>172</v>
      </c>
      <c r="E5" s="1204"/>
      <c r="F5" s="1204"/>
      <c r="G5" s="1204"/>
      <c r="I5" s="1207" t="s">
        <v>170</v>
      </c>
      <c r="J5" s="1207"/>
      <c r="K5" s="1207"/>
      <c r="L5" s="1207"/>
      <c r="M5" s="1207"/>
      <c r="N5" s="1207"/>
      <c r="O5" s="1209"/>
      <c r="P5" s="1203"/>
    </row>
    <row r="6" spans="2:17" ht="18" customHeight="1">
      <c r="B6" s="124"/>
      <c r="D6" s="125" t="s">
        <v>174</v>
      </c>
      <c r="E6" s="1204"/>
      <c r="F6" s="1204"/>
      <c r="G6" s="1204"/>
      <c r="I6" s="1206" t="s">
        <v>173</v>
      </c>
      <c r="J6" s="1206"/>
      <c r="K6" s="1206"/>
      <c r="L6" s="1206"/>
      <c r="M6" s="1206"/>
      <c r="N6" s="1206"/>
      <c r="O6" s="1209"/>
      <c r="P6" s="1203"/>
    </row>
    <row r="7" spans="2:17" ht="18" customHeight="1">
      <c r="B7" s="124"/>
      <c r="D7" s="125" t="s">
        <v>176</v>
      </c>
      <c r="E7" s="1204"/>
      <c r="F7" s="1204"/>
      <c r="G7" s="231" t="s">
        <v>177</v>
      </c>
      <c r="I7" s="1205" t="s">
        <v>175</v>
      </c>
      <c r="J7" s="1190"/>
      <c r="K7" s="1190"/>
      <c r="L7" s="1190"/>
      <c r="M7" s="1190"/>
      <c r="N7" s="1190"/>
      <c r="O7" s="1209"/>
      <c r="P7" s="1203"/>
    </row>
    <row r="8" spans="2:17" ht="18" customHeight="1">
      <c r="B8" s="126"/>
      <c r="I8" s="1242" t="s">
        <v>394</v>
      </c>
      <c r="J8" s="1242"/>
      <c r="K8" s="1242"/>
      <c r="L8" s="1242"/>
      <c r="M8" s="1242"/>
      <c r="N8" s="1242"/>
      <c r="O8" s="1242"/>
      <c r="P8" s="1242"/>
      <c r="Q8" s="1242"/>
    </row>
    <row r="9" spans="2:17" ht="18" customHeight="1">
      <c r="B9" s="1249" t="s">
        <v>178</v>
      </c>
      <c r="C9" s="1190"/>
      <c r="D9" s="1190"/>
      <c r="E9" s="1190"/>
      <c r="F9" s="1190"/>
      <c r="G9" s="1190"/>
      <c r="H9" s="127"/>
      <c r="I9" s="1242"/>
      <c r="J9" s="1242"/>
      <c r="K9" s="1242"/>
      <c r="L9" s="1242"/>
      <c r="M9" s="1242"/>
      <c r="N9" s="1242"/>
      <c r="O9" s="1242"/>
      <c r="P9" s="1242"/>
      <c r="Q9" s="1242"/>
    </row>
    <row r="10" spans="2:17" ht="18" customHeight="1">
      <c r="B10" s="1249" t="s">
        <v>179</v>
      </c>
      <c r="C10" s="1190"/>
      <c r="D10" s="1190"/>
      <c r="E10" s="1190"/>
      <c r="F10" s="1190"/>
      <c r="G10" s="1190"/>
      <c r="I10" s="1242"/>
      <c r="J10" s="1242"/>
      <c r="K10" s="1242"/>
      <c r="L10" s="1242"/>
      <c r="M10" s="1242"/>
      <c r="N10" s="1242"/>
      <c r="O10" s="1242"/>
      <c r="P10" s="1242"/>
      <c r="Q10" s="1242"/>
    </row>
    <row r="11" spans="2:17" ht="18.600000000000001" customHeight="1">
      <c r="B11" s="1250" t="s">
        <v>393</v>
      </c>
      <c r="C11" s="1190"/>
      <c r="D11" s="1190"/>
      <c r="E11" s="1190"/>
      <c r="F11" s="1190"/>
      <c r="G11" s="1190"/>
      <c r="I11" s="1242"/>
      <c r="J11" s="1242"/>
      <c r="K11" s="1242"/>
      <c r="L11" s="1242"/>
      <c r="M11" s="1242"/>
      <c r="N11" s="1242"/>
      <c r="O11" s="1242"/>
      <c r="P11" s="1242"/>
      <c r="Q11" s="1242"/>
    </row>
    <row r="12" spans="2:17" ht="15" customHeight="1">
      <c r="B12" s="128"/>
      <c r="I12" s="1242"/>
      <c r="J12" s="1242"/>
      <c r="K12" s="1242"/>
      <c r="L12" s="1242"/>
      <c r="M12" s="1242"/>
      <c r="N12" s="1242"/>
      <c r="O12" s="1242"/>
      <c r="P12" s="1242"/>
      <c r="Q12" s="1242"/>
    </row>
    <row r="13" spans="2:17" ht="15" customHeight="1">
      <c r="B13" s="1201" t="s">
        <v>180</v>
      </c>
      <c r="C13" s="1200"/>
      <c r="D13" s="1200"/>
      <c r="E13" s="1200"/>
      <c r="F13" s="1200"/>
      <c r="G13" s="1200"/>
      <c r="I13" s="1242"/>
      <c r="J13" s="1242"/>
      <c r="K13" s="1242"/>
      <c r="L13" s="1242"/>
      <c r="M13" s="1242"/>
      <c r="N13" s="1242"/>
      <c r="O13" s="1242"/>
      <c r="P13" s="1242"/>
      <c r="Q13" s="1242"/>
    </row>
    <row r="14" spans="2:17" ht="15" customHeight="1">
      <c r="B14" s="1201"/>
      <c r="C14" s="1200"/>
      <c r="D14" s="1200"/>
      <c r="E14" s="1200"/>
      <c r="F14" s="1200"/>
      <c r="G14" s="1200"/>
      <c r="I14" s="1242"/>
      <c r="J14" s="1242"/>
      <c r="K14" s="1242"/>
      <c r="L14" s="1242"/>
      <c r="M14" s="1242"/>
      <c r="N14" s="1242"/>
      <c r="O14" s="1242"/>
      <c r="P14" s="1242"/>
      <c r="Q14" s="1242"/>
    </row>
    <row r="15" spans="2:17" ht="15" customHeight="1">
      <c r="B15" s="1201" t="s">
        <v>181</v>
      </c>
      <c r="C15" s="1200"/>
      <c r="D15" s="1200"/>
      <c r="E15" s="1200"/>
      <c r="F15" s="1200"/>
      <c r="G15" s="1200"/>
      <c r="I15" s="1242"/>
      <c r="J15" s="1242"/>
      <c r="K15" s="1242"/>
      <c r="L15" s="1242"/>
      <c r="M15" s="1242"/>
      <c r="N15" s="1242"/>
      <c r="O15" s="1242"/>
      <c r="P15" s="1242"/>
      <c r="Q15" s="1242"/>
    </row>
    <row r="16" spans="2:17" ht="15" customHeight="1">
      <c r="B16" s="1201"/>
      <c r="C16" s="1200"/>
      <c r="D16" s="1200"/>
      <c r="E16" s="1200"/>
      <c r="F16" s="1200"/>
      <c r="G16" s="1200"/>
      <c r="I16" s="1242"/>
      <c r="J16" s="1242"/>
      <c r="K16" s="1242"/>
      <c r="L16" s="1242"/>
      <c r="M16" s="1242"/>
      <c r="N16" s="1242"/>
      <c r="O16" s="1242"/>
      <c r="P16" s="1242"/>
      <c r="Q16" s="1242"/>
    </row>
    <row r="17" spans="2:17" ht="15" customHeight="1">
      <c r="B17" s="1201" t="s">
        <v>182</v>
      </c>
      <c r="C17" s="1259"/>
      <c r="D17" s="1259"/>
      <c r="E17" s="1259"/>
      <c r="F17" s="1259"/>
      <c r="G17" s="1259"/>
      <c r="I17" s="1242"/>
      <c r="J17" s="1242"/>
      <c r="K17" s="1242"/>
      <c r="L17" s="1242"/>
      <c r="M17" s="1242"/>
      <c r="N17" s="1242"/>
      <c r="O17" s="1242"/>
      <c r="P17" s="1242"/>
      <c r="Q17" s="1242"/>
    </row>
    <row r="18" spans="2:17" ht="15" customHeight="1">
      <c r="B18" s="1201"/>
      <c r="C18" s="1259"/>
      <c r="D18" s="1259"/>
      <c r="E18" s="1259"/>
      <c r="F18" s="1259"/>
      <c r="G18" s="1259"/>
      <c r="I18" s="1242"/>
      <c r="J18" s="1242"/>
      <c r="K18" s="1242"/>
      <c r="L18" s="1242"/>
      <c r="M18" s="1242"/>
      <c r="N18" s="1242"/>
      <c r="O18" s="1242"/>
      <c r="P18" s="1242"/>
      <c r="Q18" s="1242"/>
    </row>
    <row r="19" spans="2:17" ht="15" customHeight="1">
      <c r="B19" s="1201" t="s">
        <v>183</v>
      </c>
      <c r="C19" s="1217"/>
      <c r="D19" s="1217"/>
      <c r="E19" s="1217"/>
      <c r="F19" s="1217"/>
      <c r="G19" s="1217"/>
      <c r="I19" s="1242"/>
      <c r="J19" s="1242"/>
      <c r="K19" s="1242"/>
      <c r="L19" s="1242"/>
      <c r="M19" s="1242"/>
      <c r="N19" s="1242"/>
      <c r="O19" s="1242"/>
      <c r="P19" s="1242"/>
      <c r="Q19" s="1242"/>
    </row>
    <row r="20" spans="2:17" ht="15" customHeight="1">
      <c r="B20" s="1201"/>
      <c r="C20" s="1217"/>
      <c r="D20" s="1217"/>
      <c r="E20" s="1217"/>
      <c r="F20" s="1217"/>
      <c r="G20" s="1217"/>
      <c r="I20" s="1242"/>
      <c r="J20" s="1242"/>
      <c r="K20" s="1242"/>
      <c r="L20" s="1242"/>
      <c r="M20" s="1242"/>
      <c r="N20" s="1242"/>
      <c r="O20" s="1242"/>
      <c r="P20" s="1242"/>
      <c r="Q20" s="1242"/>
    </row>
    <row r="21" spans="2:17" ht="15" customHeight="1">
      <c r="B21" s="1251" t="s">
        <v>184</v>
      </c>
      <c r="C21" s="1252" t="s">
        <v>185</v>
      </c>
      <c r="D21" s="1253"/>
      <c r="E21" s="1253"/>
      <c r="F21" s="1253"/>
      <c r="G21" s="1254"/>
      <c r="I21" s="1242"/>
      <c r="J21" s="1242"/>
      <c r="K21" s="1242"/>
      <c r="L21" s="1242"/>
      <c r="M21" s="1242"/>
      <c r="N21" s="1242"/>
      <c r="O21" s="1242"/>
      <c r="P21" s="1242"/>
      <c r="Q21" s="1242"/>
    </row>
    <row r="22" spans="2:17" ht="15" customHeight="1">
      <c r="B22" s="1251"/>
      <c r="C22" s="1255" t="s">
        <v>186</v>
      </c>
      <c r="D22" s="1256"/>
      <c r="E22" s="1256"/>
      <c r="F22" s="1256"/>
      <c r="G22" s="1257"/>
      <c r="I22" s="1242"/>
      <c r="J22" s="1242"/>
      <c r="K22" s="1242"/>
      <c r="L22" s="1242"/>
      <c r="M22" s="1242"/>
      <c r="N22" s="1242"/>
      <c r="O22" s="1242"/>
      <c r="P22" s="1242"/>
      <c r="Q22" s="1242"/>
    </row>
    <row r="23" spans="2:17" ht="15" customHeight="1">
      <c r="B23" s="1201" t="s">
        <v>187</v>
      </c>
      <c r="C23" s="1258"/>
      <c r="D23" s="1258"/>
      <c r="E23" s="1258"/>
      <c r="F23" s="1258"/>
      <c r="G23" s="1258"/>
      <c r="I23" s="1242"/>
      <c r="J23" s="1242"/>
      <c r="K23" s="1242"/>
      <c r="L23" s="1242"/>
      <c r="M23" s="1242"/>
      <c r="N23" s="1242"/>
      <c r="O23" s="1242"/>
      <c r="P23" s="1242"/>
      <c r="Q23" s="1242"/>
    </row>
    <row r="24" spans="2:17" ht="15" customHeight="1">
      <c r="B24" s="1201"/>
      <c r="C24" s="1258"/>
      <c r="D24" s="1258"/>
      <c r="E24" s="1258"/>
      <c r="F24" s="1258"/>
      <c r="G24" s="1258"/>
      <c r="I24" s="1242"/>
      <c r="J24" s="1242"/>
      <c r="K24" s="1242"/>
      <c r="L24" s="1242"/>
      <c r="M24" s="1242"/>
      <c r="N24" s="1242"/>
      <c r="O24" s="1242"/>
      <c r="P24" s="1242"/>
      <c r="Q24" s="1242"/>
    </row>
    <row r="25" spans="2:17" ht="15" customHeight="1">
      <c r="B25" s="129" t="s">
        <v>188</v>
      </c>
      <c r="C25" s="1244" t="s">
        <v>189</v>
      </c>
      <c r="D25" s="1244"/>
      <c r="E25" s="1244"/>
      <c r="F25" s="1244"/>
      <c r="G25" s="1244"/>
      <c r="I25" s="1242"/>
      <c r="J25" s="1242"/>
      <c r="K25" s="1242"/>
      <c r="L25" s="1242"/>
      <c r="M25" s="1242"/>
      <c r="N25" s="1242"/>
      <c r="O25" s="1242"/>
      <c r="P25" s="1242"/>
      <c r="Q25" s="1242"/>
    </row>
    <row r="26" spans="2:17" ht="15" customHeight="1">
      <c r="B26" s="130" t="s">
        <v>190</v>
      </c>
      <c r="C26" s="1245" t="s">
        <v>191</v>
      </c>
      <c r="D26" s="1246"/>
      <c r="E26" s="1246"/>
      <c r="F26" s="1246"/>
      <c r="G26" s="1247"/>
      <c r="I26" s="1242"/>
      <c r="J26" s="1242"/>
      <c r="K26" s="1242"/>
      <c r="L26" s="1242"/>
      <c r="M26" s="1242"/>
      <c r="N26" s="1242"/>
      <c r="O26" s="1242"/>
      <c r="P26" s="1242"/>
      <c r="Q26" s="1242"/>
    </row>
    <row r="27" spans="2:17" ht="15" customHeight="1">
      <c r="B27" s="131" t="s">
        <v>192</v>
      </c>
      <c r="C27" s="1248"/>
      <c r="D27" s="1248"/>
      <c r="E27" s="1248"/>
      <c r="F27" s="1248"/>
      <c r="G27" s="1248"/>
      <c r="I27" s="1242"/>
      <c r="J27" s="1242"/>
      <c r="K27" s="1242"/>
      <c r="L27" s="1242"/>
      <c r="M27" s="1242"/>
      <c r="N27" s="1242"/>
      <c r="O27" s="1242"/>
      <c r="P27" s="1242"/>
      <c r="Q27" s="1242"/>
    </row>
    <row r="28" spans="2:17" ht="15" customHeight="1">
      <c r="B28" s="1212" t="s">
        <v>193</v>
      </c>
      <c r="C28" s="1213" t="s">
        <v>194</v>
      </c>
      <c r="D28" s="1213"/>
      <c r="E28" s="1213"/>
      <c r="F28" s="1213"/>
      <c r="G28" s="1213"/>
      <c r="I28" s="1242"/>
      <c r="J28" s="1242"/>
      <c r="K28" s="1242"/>
      <c r="L28" s="1242"/>
      <c r="M28" s="1242"/>
      <c r="N28" s="1242"/>
      <c r="O28" s="1242"/>
      <c r="P28" s="1242"/>
      <c r="Q28" s="1242"/>
    </row>
    <row r="29" spans="2:17" ht="15" customHeight="1">
      <c r="B29" s="1212"/>
      <c r="C29" s="1214" t="s">
        <v>435</v>
      </c>
      <c r="D29" s="1215"/>
      <c r="E29" s="1215"/>
      <c r="F29" s="1215"/>
      <c r="G29" s="1215"/>
      <c r="I29" s="1242"/>
      <c r="J29" s="1242"/>
      <c r="K29" s="1242"/>
      <c r="L29" s="1242"/>
      <c r="M29" s="1242"/>
      <c r="N29" s="1242"/>
      <c r="O29" s="1242"/>
      <c r="P29" s="1242"/>
      <c r="Q29" s="1242"/>
    </row>
    <row r="30" spans="2:17" ht="15" customHeight="1">
      <c r="B30" s="1216" t="s">
        <v>195</v>
      </c>
      <c r="C30" s="1217"/>
      <c r="D30" s="1217"/>
      <c r="E30" s="1217"/>
      <c r="F30" s="1217"/>
      <c r="G30" s="1217"/>
      <c r="I30" s="1242"/>
      <c r="J30" s="1242"/>
      <c r="K30" s="1242"/>
      <c r="L30" s="1242"/>
      <c r="M30" s="1242"/>
      <c r="N30" s="1242"/>
      <c r="O30" s="1242"/>
      <c r="P30" s="1242"/>
      <c r="Q30" s="1242"/>
    </row>
    <row r="31" spans="2:17" ht="15" customHeight="1">
      <c r="B31" s="1216"/>
      <c r="C31" s="1217"/>
      <c r="D31" s="1217"/>
      <c r="E31" s="1217"/>
      <c r="F31" s="1217"/>
      <c r="G31" s="1217"/>
      <c r="I31" s="1242"/>
      <c r="J31" s="1242"/>
      <c r="K31" s="1242"/>
      <c r="L31" s="1242"/>
      <c r="M31" s="1242"/>
      <c r="N31" s="1242"/>
      <c r="O31" s="1242"/>
      <c r="P31" s="1242"/>
      <c r="Q31" s="1242"/>
    </row>
    <row r="32" spans="2:17" ht="15" customHeight="1">
      <c r="B32" s="1211"/>
      <c r="C32" s="1211"/>
      <c r="D32" s="235" t="s">
        <v>196</v>
      </c>
      <c r="E32" s="1221" t="s">
        <v>197</v>
      </c>
      <c r="F32" s="1224" t="s">
        <v>198</v>
      </c>
      <c r="G32" s="1227"/>
      <c r="I32" s="1242"/>
      <c r="J32" s="1242"/>
      <c r="K32" s="1242"/>
      <c r="L32" s="1242"/>
      <c r="M32" s="1242"/>
      <c r="N32" s="1242"/>
      <c r="O32" s="1242"/>
      <c r="P32" s="1242"/>
      <c r="Q32" s="1242"/>
    </row>
    <row r="33" spans="2:17" ht="15" customHeight="1">
      <c r="B33" s="1211"/>
      <c r="C33" s="1211"/>
      <c r="D33" s="1218" t="s">
        <v>199</v>
      </c>
      <c r="E33" s="1222"/>
      <c r="F33" s="1225"/>
      <c r="G33" s="1228"/>
      <c r="I33" s="1242"/>
      <c r="J33" s="1242"/>
      <c r="K33" s="1242"/>
      <c r="L33" s="1242"/>
      <c r="M33" s="1242"/>
      <c r="N33" s="1242"/>
      <c r="O33" s="1242"/>
      <c r="P33" s="1242"/>
      <c r="Q33" s="1242"/>
    </row>
    <row r="34" spans="2:17" ht="15" customHeight="1">
      <c r="B34" s="1211"/>
      <c r="C34" s="1211"/>
      <c r="D34" s="1219"/>
      <c r="E34" s="1222"/>
      <c r="F34" s="1225"/>
      <c r="G34" s="1228"/>
      <c r="I34" s="1242"/>
      <c r="J34" s="1242"/>
      <c r="K34" s="1242"/>
      <c r="L34" s="1242"/>
      <c r="M34" s="1242"/>
      <c r="N34" s="1242"/>
      <c r="O34" s="1242"/>
      <c r="P34" s="1242"/>
      <c r="Q34" s="1242"/>
    </row>
    <row r="35" spans="2:17" ht="15" customHeight="1">
      <c r="B35" s="132"/>
      <c r="C35" s="132"/>
      <c r="D35" s="1219"/>
      <c r="E35" s="1222"/>
      <c r="F35" s="1225"/>
      <c r="G35" s="1228"/>
      <c r="I35" s="1242"/>
      <c r="J35" s="1242"/>
      <c r="K35" s="1242"/>
      <c r="L35" s="1242"/>
      <c r="M35" s="1242"/>
      <c r="N35" s="1242"/>
      <c r="O35" s="1242"/>
      <c r="P35" s="1242"/>
      <c r="Q35" s="1242"/>
    </row>
    <row r="36" spans="2:17" ht="15" customHeight="1">
      <c r="B36" s="133"/>
      <c r="C36" s="234"/>
      <c r="D36" s="1220"/>
      <c r="E36" s="1223"/>
      <c r="F36" s="1226"/>
      <c r="G36" s="1229"/>
      <c r="I36" s="1242"/>
      <c r="J36" s="1242"/>
      <c r="K36" s="1242"/>
      <c r="L36" s="1242"/>
      <c r="M36" s="1242"/>
      <c r="N36" s="1242"/>
      <c r="O36" s="1242"/>
      <c r="P36" s="1242"/>
      <c r="Q36" s="1242"/>
    </row>
    <row r="37" spans="2:17" ht="15" customHeight="1">
      <c r="B37" s="121"/>
      <c r="D37" s="236"/>
      <c r="E37" s="237"/>
      <c r="F37" s="238"/>
      <c r="G37" s="239"/>
      <c r="I37" s="1239" t="s">
        <v>386</v>
      </c>
      <c r="J37" s="1240"/>
      <c r="K37" s="1240"/>
      <c r="L37" s="1240"/>
      <c r="M37" s="1240"/>
      <c r="N37" s="1240"/>
      <c r="O37" s="1240"/>
      <c r="P37" s="1240"/>
    </row>
    <row r="38" spans="2:17" ht="15" hidden="1" customHeight="1">
      <c r="B38" s="120"/>
      <c r="M38" s="1231"/>
      <c r="N38" s="1231"/>
      <c r="O38" s="1231"/>
      <c r="P38" s="1231"/>
    </row>
    <row r="39" spans="2:17" ht="18" hidden="1" customHeight="1">
      <c r="B39" s="126"/>
    </row>
    <row r="40" spans="2:17" ht="18" hidden="1" customHeight="1"/>
    <row r="41" spans="2:17" ht="18" hidden="1" customHeight="1">
      <c r="B41" s="1232"/>
      <c r="C41" s="1190"/>
      <c r="D41" s="1190"/>
      <c r="E41" s="1190"/>
      <c r="F41" s="1190"/>
      <c r="G41" s="1190"/>
    </row>
    <row r="42" spans="2:17" hidden="1">
      <c r="B42" s="126"/>
      <c r="I42" s="134"/>
    </row>
    <row r="44" spans="2:17" hidden="1">
      <c r="B44" s="1233"/>
      <c r="C44" s="1190"/>
      <c r="D44" s="1190"/>
      <c r="E44" s="1190"/>
      <c r="F44" s="1190"/>
      <c r="G44" s="1190"/>
    </row>
    <row r="45" spans="2:17" hidden="1">
      <c r="B45" s="1234"/>
      <c r="C45" s="1190"/>
      <c r="D45" s="1190"/>
      <c r="E45" s="1190"/>
      <c r="F45" s="1190"/>
      <c r="G45" s="1190"/>
    </row>
    <row r="46" spans="2:17" hidden="1">
      <c r="B46" s="1234"/>
      <c r="C46" s="1190"/>
      <c r="D46" s="1190"/>
      <c r="E46" s="1190"/>
      <c r="F46" s="1190"/>
      <c r="G46" s="1190"/>
      <c r="I46" s="1235"/>
      <c r="J46" s="1190"/>
      <c r="K46" s="1190"/>
      <c r="L46" s="1190"/>
      <c r="M46" s="1190"/>
      <c r="N46" s="1190"/>
    </row>
    <row r="47" spans="2:17" hidden="1">
      <c r="B47" s="135"/>
    </row>
    <row r="48" spans="2:17" hidden="1">
      <c r="B48" s="1236"/>
      <c r="C48" s="1190"/>
      <c r="D48" s="1190"/>
      <c r="E48" s="1190"/>
      <c r="F48" s="1190"/>
      <c r="G48" s="1190"/>
    </row>
    <row r="49" spans="2:7" hidden="1">
      <c r="B49" s="1237"/>
      <c r="C49" s="1190"/>
      <c r="D49" s="1190"/>
      <c r="E49" s="1190"/>
      <c r="F49" s="1190"/>
      <c r="G49" s="1190"/>
    </row>
    <row r="50" spans="2:7" hidden="1">
      <c r="B50" s="1237"/>
      <c r="C50" s="1190"/>
      <c r="D50" s="1190"/>
      <c r="E50" s="1190"/>
      <c r="F50" s="1190"/>
      <c r="G50" s="1190"/>
    </row>
    <row r="51" spans="2:7" hidden="1">
      <c r="B51" s="1230"/>
      <c r="C51" s="1190"/>
      <c r="D51" s="1190"/>
      <c r="E51" s="1190"/>
      <c r="F51" s="1190"/>
      <c r="G51" s="1190"/>
    </row>
    <row r="52" spans="2:7" ht="23.1" hidden="1" customHeight="1">
      <c r="B52" s="1230"/>
      <c r="C52" s="1190"/>
      <c r="D52" s="1190"/>
      <c r="E52" s="1190"/>
      <c r="F52" s="1190"/>
      <c r="G52" s="1190"/>
    </row>
    <row r="53" spans="2:7" hidden="1">
      <c r="B53" s="1230"/>
      <c r="C53" s="1190"/>
      <c r="D53" s="1190"/>
      <c r="E53" s="1190"/>
      <c r="F53" s="1190"/>
      <c r="G53" s="1190"/>
    </row>
    <row r="54" spans="2:7" ht="23.1" hidden="1" customHeight="1">
      <c r="B54" s="1230"/>
      <c r="C54" s="1190"/>
      <c r="D54" s="1190"/>
      <c r="E54" s="1190"/>
      <c r="F54" s="1190"/>
      <c r="G54" s="1190"/>
    </row>
    <row r="55" spans="2:7" hidden="1">
      <c r="B55" s="1230"/>
      <c r="C55" s="1190"/>
      <c r="D55" s="1190"/>
      <c r="E55" s="1190"/>
      <c r="F55" s="1190"/>
      <c r="G55" s="1190"/>
    </row>
    <row r="56" spans="2:7" hidden="1">
      <c r="B56" s="1230"/>
      <c r="C56" s="1190"/>
      <c r="D56" s="1190"/>
      <c r="E56" s="1190"/>
      <c r="F56" s="1190"/>
      <c r="G56" s="1190"/>
    </row>
    <row r="57" spans="2:7" hidden="1">
      <c r="B57" s="1237"/>
      <c r="C57" s="1190"/>
      <c r="D57" s="1190"/>
      <c r="E57" s="1190"/>
      <c r="F57" s="1190"/>
      <c r="G57" s="1190"/>
    </row>
    <row r="58" spans="2:7" hidden="1">
      <c r="B58" s="136"/>
    </row>
    <row r="59" spans="2:7" hidden="1">
      <c r="B59" s="1230"/>
      <c r="C59" s="1190"/>
      <c r="D59" s="1190"/>
      <c r="E59" s="1190"/>
      <c r="F59" s="1190"/>
      <c r="G59" s="1190"/>
    </row>
    <row r="60" spans="2:7" hidden="1">
      <c r="B60" s="1230"/>
      <c r="C60" s="1190"/>
      <c r="D60" s="1190"/>
      <c r="E60" s="1190"/>
      <c r="F60" s="1190"/>
      <c r="G60" s="1190"/>
    </row>
    <row r="61" spans="2:7" hidden="1">
      <c r="B61" s="1230"/>
      <c r="C61" s="1190"/>
      <c r="D61" s="1190"/>
      <c r="E61" s="1190"/>
      <c r="F61" s="1190"/>
      <c r="G61" s="1190"/>
    </row>
    <row r="62" spans="2:7" hidden="1">
      <c r="B62" s="1230"/>
      <c r="C62" s="1190"/>
      <c r="D62" s="1190"/>
      <c r="E62" s="1190"/>
      <c r="F62" s="1190"/>
      <c r="G62" s="1190"/>
    </row>
    <row r="63" spans="2:7" ht="23.1" hidden="1" customHeight="1">
      <c r="B63" s="1230"/>
      <c r="C63" s="1190"/>
      <c r="D63" s="1190"/>
      <c r="E63" s="1190"/>
      <c r="F63" s="1190"/>
      <c r="G63" s="1190"/>
    </row>
    <row r="64" spans="2:7" ht="23.1" hidden="1" customHeight="1">
      <c r="B64" s="1238"/>
      <c r="C64" s="1190"/>
      <c r="D64" s="1190"/>
      <c r="E64" s="1190"/>
      <c r="F64" s="1190"/>
      <c r="G64" s="1190"/>
    </row>
    <row r="65" spans="2:7" hidden="1">
      <c r="B65" s="136"/>
    </row>
    <row r="66" spans="2:7" hidden="1">
      <c r="B66" s="1230"/>
      <c r="C66" s="1190"/>
      <c r="D66" s="1190"/>
      <c r="E66" s="1190"/>
      <c r="F66" s="1190"/>
      <c r="G66" s="1190"/>
    </row>
    <row r="67" spans="2:7" hidden="1">
      <c r="B67" s="1230"/>
      <c r="C67" s="1190"/>
      <c r="D67" s="1190"/>
      <c r="E67" s="1190"/>
      <c r="F67" s="1190"/>
      <c r="G67" s="1190"/>
    </row>
    <row r="68" spans="2:7" hidden="1">
      <c r="B68" s="1230"/>
      <c r="C68" s="1190"/>
      <c r="D68" s="1190"/>
      <c r="E68" s="1190"/>
      <c r="F68" s="1190"/>
      <c r="G68" s="1190"/>
    </row>
    <row r="69" spans="2:7" ht="23.1" hidden="1" customHeight="1">
      <c r="B69" s="1230"/>
      <c r="C69" s="1190"/>
      <c r="D69" s="1190"/>
      <c r="E69" s="1190"/>
      <c r="F69" s="1190"/>
      <c r="G69" s="1190"/>
    </row>
    <row r="70" spans="2:7" hidden="1">
      <c r="B70" s="1230"/>
      <c r="C70" s="1190"/>
      <c r="D70" s="1190"/>
      <c r="E70" s="1190"/>
      <c r="F70" s="1190"/>
      <c r="G70" s="1190"/>
    </row>
    <row r="71" spans="2:7" hidden="1">
      <c r="B71" s="134"/>
    </row>
    <row r="72" spans="2:7" hidden="1">
      <c r="B72" s="1243"/>
      <c r="C72" s="1190"/>
      <c r="D72" s="1190"/>
      <c r="E72" s="1190"/>
      <c r="F72" s="1190"/>
      <c r="G72" s="1190"/>
    </row>
    <row r="73" spans="2:7" hidden="1">
      <c r="B73" s="1241"/>
      <c r="C73" s="1190"/>
      <c r="D73" s="1190"/>
      <c r="E73" s="1190"/>
      <c r="F73" s="1190"/>
      <c r="G73" s="1190"/>
    </row>
    <row r="74" spans="2:7" hidden="1">
      <c r="B74" s="1241"/>
      <c r="C74" s="1190"/>
      <c r="D74" s="1190"/>
      <c r="E74" s="1190"/>
      <c r="F74" s="1190"/>
      <c r="G74" s="1190"/>
    </row>
    <row r="75" spans="2:7" hidden="1">
      <c r="B75" s="1235"/>
      <c r="C75" s="1190"/>
      <c r="D75" s="1190"/>
      <c r="E75" s="1190"/>
      <c r="F75" s="1190"/>
      <c r="G75" s="1190"/>
    </row>
    <row r="76" spans="2:7" hidden="1">
      <c r="B76" s="137"/>
    </row>
  </sheetData>
  <mergeCells count="78">
    <mergeCell ref="C25:G25"/>
    <mergeCell ref="C26:G26"/>
    <mergeCell ref="C27:G27"/>
    <mergeCell ref="B9:G9"/>
    <mergeCell ref="B10:G10"/>
    <mergeCell ref="B11:G11"/>
    <mergeCell ref="B21:B22"/>
    <mergeCell ref="C21:G21"/>
    <mergeCell ref="C22:G22"/>
    <mergeCell ref="B23:B24"/>
    <mergeCell ref="C23:G24"/>
    <mergeCell ref="B17:B18"/>
    <mergeCell ref="C17:G18"/>
    <mergeCell ref="B19:B20"/>
    <mergeCell ref="C19:G20"/>
    <mergeCell ref="B13:B14"/>
    <mergeCell ref="I37:P37"/>
    <mergeCell ref="B73:G73"/>
    <mergeCell ref="B74:G74"/>
    <mergeCell ref="B75:G75"/>
    <mergeCell ref="I8:Q36"/>
    <mergeCell ref="B66:G66"/>
    <mergeCell ref="B67:G67"/>
    <mergeCell ref="B68:G68"/>
    <mergeCell ref="B69:G69"/>
    <mergeCell ref="B70:G70"/>
    <mergeCell ref="B72:G72"/>
    <mergeCell ref="B59:G59"/>
    <mergeCell ref="B60:G60"/>
    <mergeCell ref="B61:G61"/>
    <mergeCell ref="B62:G62"/>
    <mergeCell ref="B63:G63"/>
    <mergeCell ref="B64:G64"/>
    <mergeCell ref="B52:G52"/>
    <mergeCell ref="B53:G53"/>
    <mergeCell ref="B54:G54"/>
    <mergeCell ref="B55:G55"/>
    <mergeCell ref="B56:G56"/>
    <mergeCell ref="B57:G57"/>
    <mergeCell ref="B51:G51"/>
    <mergeCell ref="M38:P38"/>
    <mergeCell ref="B41:G41"/>
    <mergeCell ref="B44:G44"/>
    <mergeCell ref="B45:G45"/>
    <mergeCell ref="B46:G46"/>
    <mergeCell ref="I46:N46"/>
    <mergeCell ref="B48:G48"/>
    <mergeCell ref="B49:G49"/>
    <mergeCell ref="B50:G50"/>
    <mergeCell ref="B32:C34"/>
    <mergeCell ref="B28:B29"/>
    <mergeCell ref="C28:G28"/>
    <mergeCell ref="C29:G29"/>
    <mergeCell ref="B30:B31"/>
    <mergeCell ref="C30:G31"/>
    <mergeCell ref="D33:D36"/>
    <mergeCell ref="E32:E36"/>
    <mergeCell ref="F32:F36"/>
    <mergeCell ref="G32:G36"/>
    <mergeCell ref="C13:G14"/>
    <mergeCell ref="B15:B16"/>
    <mergeCell ref="C15:G16"/>
    <mergeCell ref="P4:P7"/>
    <mergeCell ref="E5:G5"/>
    <mergeCell ref="E6:G6"/>
    <mergeCell ref="I7:N7"/>
    <mergeCell ref="E7:F7"/>
    <mergeCell ref="I6:N6"/>
    <mergeCell ref="I5:N5"/>
    <mergeCell ref="O4:O7"/>
    <mergeCell ref="B4:G4"/>
    <mergeCell ref="B1:G1"/>
    <mergeCell ref="C2:E2"/>
    <mergeCell ref="I3:K3"/>
    <mergeCell ref="P2:P3"/>
    <mergeCell ref="B3:G3"/>
    <mergeCell ref="K2:M2"/>
    <mergeCell ref="O2:O3"/>
  </mergeCells>
  <phoneticPr fontId="1"/>
  <printOptions horizontalCentered="1" verticalCentered="1"/>
  <pageMargins left="0" right="0" top="0" bottom="0" header="0" footer="0"/>
  <pageSetup paperSize="9" scale="92" orientation="landscape" verticalDpi="0" r:id="rId1"/>
  <colBreaks count="2" manualBreakCount="2">
    <brk id="16" max="36" man="1"/>
    <brk id="17"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959C-1C2B-4437-9775-830478FF95A9}">
  <sheetPr>
    <tabColor rgb="FFFFC000"/>
    <pageSetUpPr fitToPage="1"/>
  </sheetPr>
  <dimension ref="B1:AG34"/>
  <sheetViews>
    <sheetView topLeftCell="L1" zoomScale="115" zoomScaleNormal="115" workbookViewId="0">
      <selection activeCell="AM18" sqref="AM18"/>
    </sheetView>
  </sheetViews>
  <sheetFormatPr defaultColWidth="4.625" defaultRowHeight="18.75"/>
  <cols>
    <col min="1" max="1" width="1.375" style="249" customWidth="1"/>
    <col min="2" max="16384" width="4.625" style="249"/>
  </cols>
  <sheetData>
    <row r="1" spans="2:33" ht="5.45" customHeight="1"/>
    <row r="2" spans="2:33" ht="25.5">
      <c r="B2" s="1280" t="s">
        <v>400</v>
      </c>
      <c r="C2" s="1280"/>
      <c r="D2" s="1280"/>
      <c r="E2" s="1280"/>
      <c r="F2" s="1280"/>
      <c r="G2" s="1280"/>
      <c r="H2" s="1280"/>
      <c r="I2" s="1280"/>
      <c r="J2" s="1280"/>
      <c r="K2" s="1280"/>
      <c r="L2" s="1280"/>
      <c r="M2" s="1280"/>
      <c r="N2" s="1280"/>
      <c r="AG2" s="250"/>
    </row>
    <row r="3" spans="2:33">
      <c r="W3" s="1281" t="s">
        <v>401</v>
      </c>
      <c r="X3" s="1281"/>
      <c r="Y3" s="1281"/>
      <c r="Z3" s="1281" t="s">
        <v>402</v>
      </c>
      <c r="AA3" s="1281"/>
      <c r="AB3" s="1281"/>
      <c r="AC3" s="1281"/>
      <c r="AG3" s="250"/>
    </row>
    <row r="4" spans="2:33">
      <c r="B4" s="1268" t="s">
        <v>403</v>
      </c>
      <c r="C4" s="1268"/>
      <c r="D4" s="1268"/>
      <c r="E4" s="1268"/>
      <c r="F4" s="1268"/>
      <c r="G4" s="1268" t="s">
        <v>404</v>
      </c>
      <c r="H4" s="1268"/>
      <c r="I4" s="1268"/>
      <c r="J4" s="1268"/>
      <c r="K4" s="1268"/>
      <c r="L4" s="1268"/>
      <c r="M4" s="1268"/>
      <c r="N4" s="1268"/>
      <c r="W4" s="1281" t="s">
        <v>405</v>
      </c>
      <c r="X4" s="1281"/>
      <c r="Y4" s="1281"/>
      <c r="Z4" s="1282"/>
      <c r="AA4" s="1282"/>
      <c r="AB4" s="1282"/>
      <c r="AC4" s="1282"/>
    </row>
    <row r="5" spans="2:33">
      <c r="B5" s="1268" t="s">
        <v>406</v>
      </c>
      <c r="C5" s="1268"/>
      <c r="D5" s="1268"/>
      <c r="E5" s="1268"/>
      <c r="F5" s="1268"/>
      <c r="G5" s="1268" t="s">
        <v>407</v>
      </c>
      <c r="H5" s="1268"/>
      <c r="I5" s="1268"/>
      <c r="J5" s="1268"/>
      <c r="K5" s="1268"/>
      <c r="L5" s="1268"/>
      <c r="M5" s="1268"/>
      <c r="N5" s="1268"/>
      <c r="P5" s="1283" t="s">
        <v>408</v>
      </c>
      <c r="Q5" s="1284"/>
      <c r="R5" s="1285"/>
      <c r="T5" s="1283" t="s">
        <v>409</v>
      </c>
      <c r="U5" s="1284"/>
      <c r="V5" s="1285"/>
      <c r="W5" s="1283" t="s">
        <v>410</v>
      </c>
      <c r="X5" s="1284"/>
      <c r="Y5" s="1285"/>
      <c r="AA5" s="1283" t="s">
        <v>433</v>
      </c>
      <c r="AB5" s="1284"/>
      <c r="AC5" s="1285"/>
    </row>
    <row r="6" spans="2:33">
      <c r="B6" s="1268" t="s">
        <v>411</v>
      </c>
      <c r="C6" s="1268"/>
      <c r="D6" s="1268"/>
      <c r="E6" s="1268"/>
      <c r="F6" s="1268"/>
      <c r="G6" s="1268"/>
      <c r="H6" s="1268"/>
      <c r="I6" s="1268"/>
      <c r="J6" s="1268"/>
      <c r="K6" s="1268"/>
      <c r="L6" s="1268"/>
      <c r="M6" s="1268"/>
      <c r="N6" s="1268"/>
      <c r="P6" s="1286"/>
      <c r="Q6" s="1279"/>
      <c r="R6" s="1287"/>
      <c r="T6" s="1286"/>
      <c r="U6" s="1279"/>
      <c r="V6" s="1287"/>
      <c r="W6" s="1286"/>
      <c r="X6" s="1279"/>
      <c r="Y6" s="1287"/>
      <c r="AA6" s="1286"/>
      <c r="AB6" s="1279"/>
      <c r="AC6" s="1287"/>
    </row>
    <row r="7" spans="2:33">
      <c r="B7" s="1268" t="s">
        <v>412</v>
      </c>
      <c r="C7" s="1268"/>
      <c r="D7" s="1268"/>
      <c r="E7" s="1268"/>
      <c r="F7" s="1268"/>
      <c r="G7" s="1268"/>
      <c r="H7" s="1268"/>
      <c r="I7" s="1268"/>
      <c r="J7" s="1268"/>
      <c r="K7" s="1268"/>
      <c r="L7" s="1268"/>
      <c r="M7" s="1268"/>
      <c r="N7" s="1268"/>
      <c r="P7" s="1288"/>
      <c r="Q7" s="1282"/>
      <c r="R7" s="1289"/>
      <c r="T7" s="1288"/>
      <c r="U7" s="1282"/>
      <c r="V7" s="1289"/>
      <c r="W7" s="1288"/>
      <c r="X7" s="1282"/>
      <c r="Y7" s="1289"/>
      <c r="AA7" s="1288"/>
      <c r="AB7" s="1282"/>
      <c r="AC7" s="1289"/>
    </row>
    <row r="8" spans="2:33">
      <c r="B8" s="1268"/>
      <c r="C8" s="1268"/>
      <c r="D8" s="1268"/>
      <c r="E8" s="1268"/>
      <c r="F8" s="1268"/>
      <c r="G8" s="1268"/>
      <c r="H8" s="1268"/>
      <c r="I8" s="1268"/>
      <c r="J8" s="1268"/>
      <c r="K8" s="1268"/>
      <c r="L8" s="1268"/>
      <c r="M8" s="1268"/>
      <c r="N8" s="1268"/>
      <c r="P8" s="1290"/>
      <c r="Q8" s="1291"/>
      <c r="R8" s="1292"/>
      <c r="T8" s="1290"/>
      <c r="U8" s="1291"/>
      <c r="V8" s="1292"/>
      <c r="W8" s="1290"/>
      <c r="X8" s="1291"/>
      <c r="Y8" s="1292"/>
      <c r="AA8" s="1290"/>
      <c r="AB8" s="1291"/>
      <c r="AC8" s="1292"/>
    </row>
    <row r="9" spans="2:33">
      <c r="B9" s="1268" t="s">
        <v>409</v>
      </c>
      <c r="C9" s="1268"/>
      <c r="D9" s="1268"/>
      <c r="E9" s="1268"/>
      <c r="F9" s="1268"/>
      <c r="G9" s="1268"/>
      <c r="H9" s="1268"/>
      <c r="I9" s="1268"/>
      <c r="J9" s="1268"/>
      <c r="K9" s="1268"/>
      <c r="L9" s="1268"/>
      <c r="M9" s="1268"/>
      <c r="N9" s="1268"/>
      <c r="P9" s="1279" t="s">
        <v>413</v>
      </c>
      <c r="Q9" s="1279"/>
      <c r="R9" s="1279"/>
      <c r="AA9" s="1279" t="s">
        <v>434</v>
      </c>
      <c r="AB9" s="1279"/>
      <c r="AC9" s="1279"/>
    </row>
    <row r="10" spans="2:33">
      <c r="B10" s="1268" t="s">
        <v>414</v>
      </c>
      <c r="C10" s="1268"/>
      <c r="D10" s="1268"/>
      <c r="E10" s="1268"/>
      <c r="F10" s="1268"/>
      <c r="G10" s="1268"/>
      <c r="H10" s="1268"/>
      <c r="I10" s="1268"/>
      <c r="J10" s="1268"/>
      <c r="K10" s="1268"/>
      <c r="L10" s="1268"/>
      <c r="M10" s="1268"/>
      <c r="N10" s="1268"/>
      <c r="P10" s="1278" t="s">
        <v>415</v>
      </c>
      <c r="Q10" s="1278"/>
      <c r="R10" s="1278"/>
      <c r="S10" s="1278"/>
      <c r="T10" s="1278"/>
      <c r="U10" s="1278"/>
      <c r="V10" s="1278"/>
      <c r="W10" s="1278"/>
      <c r="X10" s="1278"/>
      <c r="Y10" s="1278"/>
      <c r="Z10" s="1278"/>
      <c r="AA10" s="1278"/>
      <c r="AB10" s="1278"/>
      <c r="AC10" s="1278"/>
    </row>
    <row r="11" spans="2:33">
      <c r="B11" s="1268"/>
      <c r="C11" s="1268"/>
      <c r="D11" s="1268"/>
      <c r="E11" s="1268"/>
      <c r="F11" s="1268"/>
      <c r="G11" s="1268"/>
      <c r="H11" s="1268"/>
      <c r="I11" s="1268"/>
      <c r="J11" s="1268"/>
      <c r="K11" s="1268"/>
      <c r="L11" s="1268"/>
      <c r="M11" s="1268"/>
      <c r="N11" s="1268"/>
      <c r="O11" s="251" t="s">
        <v>416</v>
      </c>
      <c r="P11" s="1270" t="s">
        <v>417</v>
      </c>
      <c r="Q11" s="1270"/>
      <c r="R11" s="1270"/>
      <c r="S11" s="1270"/>
      <c r="T11" s="1270"/>
      <c r="U11" s="1270"/>
      <c r="V11" s="1270"/>
      <c r="W11" s="1270"/>
      <c r="X11" s="1270"/>
      <c r="Y11" s="1270"/>
      <c r="Z11" s="1270"/>
      <c r="AA11" s="1270"/>
      <c r="AB11" s="1270"/>
      <c r="AC11" s="1270"/>
    </row>
    <row r="12" spans="2:33">
      <c r="B12" s="1268" t="s">
        <v>418</v>
      </c>
      <c r="C12" s="1268"/>
      <c r="D12" s="1268"/>
      <c r="E12" s="1268"/>
      <c r="F12" s="1268"/>
      <c r="G12" s="1268"/>
      <c r="H12" s="1268"/>
      <c r="I12" s="1268"/>
      <c r="J12" s="1268"/>
      <c r="K12" s="1268"/>
      <c r="L12" s="1268"/>
      <c r="M12" s="1268"/>
      <c r="N12" s="1268"/>
      <c r="O12" s="251" t="s">
        <v>416</v>
      </c>
      <c r="P12" s="1270" t="s">
        <v>419</v>
      </c>
      <c r="Q12" s="1270"/>
      <c r="R12" s="1270"/>
      <c r="S12" s="1270"/>
      <c r="T12" s="1270"/>
      <c r="U12" s="1270"/>
      <c r="V12" s="1270"/>
      <c r="W12" s="1270"/>
      <c r="X12" s="1270"/>
      <c r="Y12" s="1270"/>
      <c r="Z12" s="1270"/>
      <c r="AA12" s="1270"/>
      <c r="AB12" s="1270"/>
      <c r="AC12" s="1270"/>
    </row>
    <row r="13" spans="2:33">
      <c r="B13" s="1269"/>
      <c r="C13" s="1269"/>
      <c r="D13" s="1269"/>
      <c r="E13" s="1269"/>
      <c r="F13" s="1269"/>
      <c r="G13" s="1269"/>
      <c r="H13" s="1269"/>
      <c r="I13" s="1269"/>
      <c r="J13" s="1269"/>
      <c r="K13" s="1269"/>
      <c r="L13" s="1269"/>
      <c r="M13" s="1269"/>
      <c r="N13" s="1269"/>
      <c r="O13" s="251" t="s">
        <v>416</v>
      </c>
      <c r="P13" s="1270" t="s">
        <v>420</v>
      </c>
      <c r="Q13" s="1270"/>
      <c r="R13" s="1270"/>
      <c r="S13" s="1270"/>
      <c r="T13" s="1270"/>
      <c r="U13" s="1270"/>
      <c r="V13" s="1270"/>
      <c r="W13" s="1270"/>
      <c r="X13" s="1270"/>
      <c r="Y13" s="1270"/>
      <c r="Z13" s="1270"/>
      <c r="AA13" s="1270"/>
      <c r="AB13" s="1270"/>
      <c r="AC13" s="1270"/>
    </row>
    <row r="14" spans="2:33">
      <c r="B14" s="1269"/>
      <c r="C14" s="1269"/>
      <c r="D14" s="1269"/>
      <c r="E14" s="1269"/>
      <c r="F14" s="1269"/>
      <c r="G14" s="1269"/>
      <c r="H14" s="1269"/>
      <c r="I14" s="1269"/>
      <c r="J14" s="1269"/>
      <c r="K14" s="1269"/>
      <c r="L14" s="1269"/>
      <c r="M14" s="1269"/>
      <c r="N14" s="1269"/>
      <c r="O14" s="251" t="s">
        <v>416</v>
      </c>
      <c r="P14" s="252" t="s">
        <v>421</v>
      </c>
      <c r="Q14" s="252"/>
      <c r="R14" s="252"/>
      <c r="S14" s="252"/>
      <c r="T14" s="252"/>
      <c r="U14" s="252"/>
      <c r="V14" s="252"/>
      <c r="W14" s="252"/>
      <c r="X14" s="252"/>
      <c r="Y14" s="252"/>
      <c r="Z14" s="252"/>
      <c r="AA14" s="252"/>
      <c r="AB14" s="252"/>
      <c r="AC14" s="252"/>
    </row>
    <row r="15" spans="2:33">
      <c r="O15" s="251" t="s">
        <v>416</v>
      </c>
      <c r="P15" s="252" t="s">
        <v>422</v>
      </c>
      <c r="Q15" s="252"/>
      <c r="R15" s="252"/>
      <c r="S15" s="252"/>
      <c r="T15" s="252"/>
      <c r="U15" s="252"/>
      <c r="V15" s="252"/>
      <c r="W15" s="252"/>
      <c r="X15" s="252"/>
      <c r="Y15" s="252"/>
      <c r="Z15" s="252"/>
      <c r="AA15" s="252"/>
      <c r="AB15" s="252"/>
      <c r="AC15" s="252"/>
    </row>
    <row r="16" spans="2:33">
      <c r="O16" s="251" t="s">
        <v>416</v>
      </c>
      <c r="P16" s="252" t="s">
        <v>423</v>
      </c>
      <c r="Q16" s="252"/>
      <c r="R16" s="252"/>
      <c r="S16" s="252"/>
      <c r="T16" s="252"/>
      <c r="U16" s="252"/>
      <c r="V16" s="252"/>
      <c r="W16" s="252"/>
      <c r="X16" s="252"/>
      <c r="Y16" s="252"/>
      <c r="Z16" s="252"/>
      <c r="AA16" s="252"/>
      <c r="AB16" s="252"/>
      <c r="AC16" s="252"/>
    </row>
    <row r="17" spans="2:29">
      <c r="O17" s="251" t="s">
        <v>416</v>
      </c>
      <c r="P17" s="252" t="s">
        <v>424</v>
      </c>
      <c r="Q17" s="252"/>
      <c r="R17" s="252"/>
      <c r="S17" s="252"/>
      <c r="T17" s="252"/>
      <c r="U17" s="252"/>
      <c r="V17" s="252"/>
      <c r="W17" s="252"/>
      <c r="X17" s="252"/>
      <c r="Y17" s="252"/>
      <c r="Z17" s="252"/>
      <c r="AA17" s="252"/>
      <c r="AB17" s="252"/>
      <c r="AC17" s="252"/>
    </row>
    <row r="18" spans="2:29">
      <c r="O18" s="251" t="s">
        <v>416</v>
      </c>
      <c r="P18" s="252" t="s">
        <v>425</v>
      </c>
      <c r="Q18" s="252"/>
      <c r="R18" s="252"/>
      <c r="S18" s="252"/>
      <c r="T18" s="252"/>
      <c r="U18" s="252"/>
      <c r="V18" s="252"/>
      <c r="W18" s="252"/>
      <c r="X18" s="252"/>
      <c r="Y18" s="252"/>
      <c r="Z18" s="252"/>
      <c r="AA18" s="252"/>
      <c r="AB18" s="252"/>
      <c r="AC18" s="252"/>
    </row>
    <row r="19" spans="2:29">
      <c r="O19" s="251" t="s">
        <v>416</v>
      </c>
      <c r="P19" s="252" t="s">
        <v>426</v>
      </c>
      <c r="Q19" s="252"/>
      <c r="R19" s="252"/>
      <c r="S19" s="252"/>
      <c r="T19" s="252"/>
      <c r="U19" s="252"/>
      <c r="V19" s="252"/>
      <c r="W19" s="252"/>
      <c r="X19" s="252"/>
      <c r="Y19" s="252"/>
      <c r="Z19" s="252"/>
      <c r="AA19" s="252"/>
      <c r="AB19" s="252"/>
      <c r="AC19" s="252"/>
    </row>
    <row r="20" spans="2:29">
      <c r="B20" s="1271" t="s">
        <v>427</v>
      </c>
      <c r="C20" s="1272" t="s">
        <v>428</v>
      </c>
      <c r="D20" s="1273"/>
      <c r="E20" s="1273"/>
      <c r="F20" s="1273"/>
      <c r="G20" s="1273"/>
      <c r="H20" s="1273" t="s">
        <v>412</v>
      </c>
      <c r="I20" s="1273"/>
      <c r="J20" s="1273"/>
      <c r="K20" s="1274" t="s">
        <v>429</v>
      </c>
      <c r="L20" s="1275"/>
      <c r="M20" s="1275"/>
      <c r="N20" s="1275"/>
      <c r="O20" s="1275"/>
      <c r="P20" s="1275"/>
      <c r="Q20" s="1275"/>
      <c r="R20" s="1275"/>
      <c r="S20" s="1275"/>
      <c r="T20" s="1276"/>
      <c r="U20" s="1277" t="s">
        <v>430</v>
      </c>
      <c r="V20" s="1268"/>
      <c r="W20" s="1268"/>
      <c r="X20" s="1268"/>
      <c r="Y20" s="1268"/>
      <c r="Z20" s="1268"/>
      <c r="AA20" s="1268"/>
      <c r="AB20" s="1268"/>
      <c r="AC20" s="1268"/>
    </row>
    <row r="21" spans="2:29">
      <c r="B21" s="1271"/>
      <c r="C21" s="1273"/>
      <c r="D21" s="1273"/>
      <c r="E21" s="1273"/>
      <c r="F21" s="1273"/>
      <c r="G21" s="1273"/>
      <c r="H21" s="1273"/>
      <c r="I21" s="1273"/>
      <c r="J21" s="1273"/>
      <c r="K21" s="1275"/>
      <c r="L21" s="1275"/>
      <c r="M21" s="1275"/>
      <c r="N21" s="1275"/>
      <c r="O21" s="1275"/>
      <c r="P21" s="1275"/>
      <c r="Q21" s="1275"/>
      <c r="R21" s="1275"/>
      <c r="S21" s="1275"/>
      <c r="T21" s="1276"/>
      <c r="U21" s="1268"/>
      <c r="V21" s="1268"/>
      <c r="W21" s="1268"/>
      <c r="X21" s="1268"/>
      <c r="Y21" s="1268"/>
      <c r="Z21" s="1268"/>
      <c r="AA21" s="1268"/>
      <c r="AB21" s="1268"/>
      <c r="AC21" s="1268"/>
    </row>
    <row r="22" spans="2:29">
      <c r="B22" s="1271"/>
      <c r="C22" s="1273"/>
      <c r="D22" s="1273"/>
      <c r="E22" s="1273"/>
      <c r="F22" s="1273"/>
      <c r="G22" s="1273"/>
      <c r="H22" s="1273"/>
      <c r="I22" s="1273"/>
      <c r="J22" s="1273"/>
      <c r="K22" s="1275"/>
      <c r="L22" s="1275"/>
      <c r="M22" s="1275"/>
      <c r="N22" s="1275"/>
      <c r="O22" s="1275"/>
      <c r="P22" s="1275"/>
      <c r="Q22" s="1275"/>
      <c r="R22" s="1275"/>
      <c r="S22" s="1275"/>
      <c r="T22" s="1276"/>
      <c r="U22" s="1268"/>
      <c r="V22" s="1268"/>
      <c r="W22" s="1268"/>
      <c r="X22" s="1268"/>
      <c r="Y22" s="1268"/>
      <c r="Z22" s="1268"/>
      <c r="AA22" s="1268"/>
      <c r="AB22" s="1268"/>
      <c r="AC22" s="1268"/>
    </row>
    <row r="23" spans="2:29">
      <c r="B23" s="1260">
        <v>1</v>
      </c>
      <c r="C23" s="1261"/>
      <c r="D23" s="1261"/>
      <c r="E23" s="1261"/>
      <c r="F23" s="1261"/>
      <c r="G23" s="1261"/>
      <c r="H23" s="1261"/>
      <c r="I23" s="1261"/>
      <c r="J23" s="1261"/>
      <c r="K23" s="1262"/>
      <c r="L23" s="1262"/>
      <c r="M23" s="1262"/>
      <c r="N23" s="1262"/>
      <c r="O23" s="1262"/>
      <c r="P23" s="1262"/>
      <c r="Q23" s="1262"/>
      <c r="R23" s="1262"/>
      <c r="S23" s="1262"/>
      <c r="T23" s="1263"/>
      <c r="U23" s="1262"/>
      <c r="V23" s="1263"/>
      <c r="W23" s="1263"/>
      <c r="X23" s="1263"/>
      <c r="Y23" s="1263"/>
      <c r="Z23" s="1263"/>
      <c r="AA23" s="1263"/>
      <c r="AB23" s="1263"/>
      <c r="AC23" s="1263"/>
    </row>
    <row r="24" spans="2:29">
      <c r="B24" s="1260"/>
      <c r="C24" s="1261"/>
      <c r="D24" s="1261"/>
      <c r="E24" s="1261"/>
      <c r="F24" s="1261"/>
      <c r="G24" s="1261"/>
      <c r="H24" s="1261"/>
      <c r="I24" s="1261"/>
      <c r="J24" s="1261"/>
      <c r="K24" s="1264"/>
      <c r="L24" s="1264"/>
      <c r="M24" s="1264"/>
      <c r="N24" s="1264"/>
      <c r="O24" s="1264"/>
      <c r="P24" s="1264"/>
      <c r="Q24" s="1264"/>
      <c r="R24" s="1264"/>
      <c r="S24" s="1264"/>
      <c r="T24" s="1265"/>
      <c r="U24" s="1264"/>
      <c r="V24" s="1265"/>
      <c r="W24" s="1265"/>
      <c r="X24" s="1265"/>
      <c r="Y24" s="1265"/>
      <c r="Z24" s="1265"/>
      <c r="AA24" s="1265"/>
      <c r="AB24" s="1265"/>
      <c r="AC24" s="1265"/>
    </row>
    <row r="25" spans="2:29">
      <c r="B25" s="1260"/>
      <c r="C25" s="1261"/>
      <c r="D25" s="1261"/>
      <c r="E25" s="1261"/>
      <c r="F25" s="1261"/>
      <c r="G25" s="1261"/>
      <c r="H25" s="1261"/>
      <c r="I25" s="1261"/>
      <c r="J25" s="1261"/>
      <c r="K25" s="1266"/>
      <c r="L25" s="1266"/>
      <c r="M25" s="1266"/>
      <c r="N25" s="1266"/>
      <c r="O25" s="1266"/>
      <c r="P25" s="1266"/>
      <c r="Q25" s="1266"/>
      <c r="R25" s="1266"/>
      <c r="S25" s="1266"/>
      <c r="T25" s="1267"/>
      <c r="U25" s="1266"/>
      <c r="V25" s="1267"/>
      <c r="W25" s="1267"/>
      <c r="X25" s="1267"/>
      <c r="Y25" s="1267"/>
      <c r="Z25" s="1267"/>
      <c r="AA25" s="1267"/>
      <c r="AB25" s="1267"/>
      <c r="AC25" s="1267"/>
    </row>
    <row r="26" spans="2:29">
      <c r="B26" s="1260">
        <v>2</v>
      </c>
      <c r="C26" s="1261"/>
      <c r="D26" s="1261"/>
      <c r="E26" s="1261"/>
      <c r="F26" s="1261"/>
      <c r="G26" s="1261"/>
      <c r="H26" s="1261"/>
      <c r="I26" s="1261"/>
      <c r="J26" s="1261"/>
      <c r="K26" s="1262"/>
      <c r="L26" s="1262"/>
      <c r="M26" s="1262"/>
      <c r="N26" s="1262"/>
      <c r="O26" s="1262"/>
      <c r="P26" s="1262"/>
      <c r="Q26" s="1262"/>
      <c r="R26" s="1262"/>
      <c r="S26" s="1262"/>
      <c r="T26" s="1263"/>
      <c r="U26" s="1262"/>
      <c r="V26" s="1263"/>
      <c r="W26" s="1263"/>
      <c r="X26" s="1263"/>
      <c r="Y26" s="1263"/>
      <c r="Z26" s="1263"/>
      <c r="AA26" s="1263"/>
      <c r="AB26" s="1263"/>
      <c r="AC26" s="1263"/>
    </row>
    <row r="27" spans="2:29">
      <c r="B27" s="1260"/>
      <c r="C27" s="1261"/>
      <c r="D27" s="1261"/>
      <c r="E27" s="1261"/>
      <c r="F27" s="1261"/>
      <c r="G27" s="1261"/>
      <c r="H27" s="1261"/>
      <c r="I27" s="1261"/>
      <c r="J27" s="1261"/>
      <c r="K27" s="1264"/>
      <c r="L27" s="1264"/>
      <c r="M27" s="1264"/>
      <c r="N27" s="1264"/>
      <c r="O27" s="1264"/>
      <c r="P27" s="1264"/>
      <c r="Q27" s="1264"/>
      <c r="R27" s="1264"/>
      <c r="S27" s="1264"/>
      <c r="T27" s="1265"/>
      <c r="U27" s="1264"/>
      <c r="V27" s="1265"/>
      <c r="W27" s="1265"/>
      <c r="X27" s="1265"/>
      <c r="Y27" s="1265"/>
      <c r="Z27" s="1265"/>
      <c r="AA27" s="1265"/>
      <c r="AB27" s="1265"/>
      <c r="AC27" s="1265"/>
    </row>
    <row r="28" spans="2:29">
      <c r="B28" s="1260"/>
      <c r="C28" s="1261"/>
      <c r="D28" s="1261"/>
      <c r="E28" s="1261"/>
      <c r="F28" s="1261"/>
      <c r="G28" s="1261"/>
      <c r="H28" s="1261"/>
      <c r="I28" s="1261"/>
      <c r="J28" s="1261"/>
      <c r="K28" s="1266"/>
      <c r="L28" s="1266"/>
      <c r="M28" s="1266"/>
      <c r="N28" s="1266"/>
      <c r="O28" s="1266"/>
      <c r="P28" s="1266"/>
      <c r="Q28" s="1266"/>
      <c r="R28" s="1266"/>
      <c r="S28" s="1266"/>
      <c r="T28" s="1267"/>
      <c r="U28" s="1266"/>
      <c r="V28" s="1267"/>
      <c r="W28" s="1267"/>
      <c r="X28" s="1267"/>
      <c r="Y28" s="1267"/>
      <c r="Z28" s="1267"/>
      <c r="AA28" s="1267"/>
      <c r="AB28" s="1267"/>
      <c r="AC28" s="1267"/>
    </row>
    <row r="29" spans="2:29">
      <c r="B29" s="1260">
        <v>3</v>
      </c>
      <c r="C29" s="1261"/>
      <c r="D29" s="1261"/>
      <c r="E29" s="1261"/>
      <c r="F29" s="1261"/>
      <c r="G29" s="1261"/>
      <c r="H29" s="1261"/>
      <c r="I29" s="1261"/>
      <c r="J29" s="1261"/>
      <c r="K29" s="1262"/>
      <c r="L29" s="1262"/>
      <c r="M29" s="1262"/>
      <c r="N29" s="1262"/>
      <c r="O29" s="1262"/>
      <c r="P29" s="1262"/>
      <c r="Q29" s="1262"/>
      <c r="R29" s="1262"/>
      <c r="S29" s="1262"/>
      <c r="T29" s="1263"/>
      <c r="U29" s="1262"/>
      <c r="V29" s="1263"/>
      <c r="W29" s="1263"/>
      <c r="X29" s="1263"/>
      <c r="Y29" s="1263"/>
      <c r="Z29" s="1263"/>
      <c r="AA29" s="1263"/>
      <c r="AB29" s="1263"/>
      <c r="AC29" s="1263"/>
    </row>
    <row r="30" spans="2:29">
      <c r="B30" s="1260"/>
      <c r="C30" s="1261"/>
      <c r="D30" s="1261"/>
      <c r="E30" s="1261"/>
      <c r="F30" s="1261"/>
      <c r="G30" s="1261"/>
      <c r="H30" s="1261"/>
      <c r="I30" s="1261"/>
      <c r="J30" s="1261"/>
      <c r="K30" s="1264"/>
      <c r="L30" s="1264"/>
      <c r="M30" s="1264"/>
      <c r="N30" s="1264"/>
      <c r="O30" s="1264"/>
      <c r="P30" s="1264"/>
      <c r="Q30" s="1264"/>
      <c r="R30" s="1264"/>
      <c r="S30" s="1264"/>
      <c r="T30" s="1265"/>
      <c r="U30" s="1264"/>
      <c r="V30" s="1265"/>
      <c r="W30" s="1265"/>
      <c r="X30" s="1265"/>
      <c r="Y30" s="1265"/>
      <c r="Z30" s="1265"/>
      <c r="AA30" s="1265"/>
      <c r="AB30" s="1265"/>
      <c r="AC30" s="1265"/>
    </row>
    <row r="31" spans="2:29">
      <c r="B31" s="1260"/>
      <c r="C31" s="1261"/>
      <c r="D31" s="1261"/>
      <c r="E31" s="1261"/>
      <c r="F31" s="1261"/>
      <c r="G31" s="1261"/>
      <c r="H31" s="1261"/>
      <c r="I31" s="1261"/>
      <c r="J31" s="1261"/>
      <c r="K31" s="1266"/>
      <c r="L31" s="1266"/>
      <c r="M31" s="1266"/>
      <c r="N31" s="1266"/>
      <c r="O31" s="1266"/>
      <c r="P31" s="1266"/>
      <c r="Q31" s="1266"/>
      <c r="R31" s="1266"/>
      <c r="S31" s="1266"/>
      <c r="T31" s="1267"/>
      <c r="U31" s="1266"/>
      <c r="V31" s="1267"/>
      <c r="W31" s="1267"/>
      <c r="X31" s="1267"/>
      <c r="Y31" s="1267"/>
      <c r="Z31" s="1267"/>
      <c r="AA31" s="1267"/>
      <c r="AB31" s="1267"/>
      <c r="AC31" s="1267"/>
    </row>
    <row r="32" spans="2:29">
      <c r="B32" s="1260">
        <v>4</v>
      </c>
      <c r="C32" s="1261"/>
      <c r="D32" s="1261"/>
      <c r="E32" s="1261"/>
      <c r="F32" s="1261"/>
      <c r="G32" s="1261"/>
      <c r="H32" s="1261"/>
      <c r="I32" s="1261"/>
      <c r="J32" s="1261"/>
      <c r="K32" s="1262"/>
      <c r="L32" s="1262"/>
      <c r="M32" s="1262"/>
      <c r="N32" s="1262"/>
      <c r="O32" s="1262"/>
      <c r="P32" s="1262"/>
      <c r="Q32" s="1262"/>
      <c r="R32" s="1262"/>
      <c r="S32" s="1262"/>
      <c r="T32" s="1263"/>
      <c r="U32" s="1262"/>
      <c r="V32" s="1263"/>
      <c r="W32" s="1263"/>
      <c r="X32" s="1263"/>
      <c r="Y32" s="1263"/>
      <c r="Z32" s="1263"/>
      <c r="AA32" s="1263"/>
      <c r="AB32" s="1263"/>
      <c r="AC32" s="1263"/>
    </row>
    <row r="33" spans="2:29">
      <c r="B33" s="1260"/>
      <c r="C33" s="1261"/>
      <c r="D33" s="1261"/>
      <c r="E33" s="1261"/>
      <c r="F33" s="1261"/>
      <c r="G33" s="1261"/>
      <c r="H33" s="1261"/>
      <c r="I33" s="1261"/>
      <c r="J33" s="1261"/>
      <c r="K33" s="1264"/>
      <c r="L33" s="1264"/>
      <c r="M33" s="1264"/>
      <c r="N33" s="1264"/>
      <c r="O33" s="1264"/>
      <c r="P33" s="1264"/>
      <c r="Q33" s="1264"/>
      <c r="R33" s="1264"/>
      <c r="S33" s="1264"/>
      <c r="T33" s="1265"/>
      <c r="U33" s="1264"/>
      <c r="V33" s="1265"/>
      <c r="W33" s="1265"/>
      <c r="X33" s="1265"/>
      <c r="Y33" s="1265"/>
      <c r="Z33" s="1265"/>
      <c r="AA33" s="1265"/>
      <c r="AB33" s="1265"/>
      <c r="AC33" s="1265"/>
    </row>
    <row r="34" spans="2:29">
      <c r="B34" s="1260"/>
      <c r="C34" s="1261"/>
      <c r="D34" s="1261"/>
      <c r="E34" s="1261"/>
      <c r="F34" s="1261"/>
      <c r="G34" s="1261"/>
      <c r="H34" s="1261"/>
      <c r="I34" s="1261"/>
      <c r="J34" s="1261"/>
      <c r="K34" s="1266"/>
      <c r="L34" s="1266"/>
      <c r="M34" s="1266"/>
      <c r="N34" s="1266"/>
      <c r="O34" s="1266"/>
      <c r="P34" s="1266"/>
      <c r="Q34" s="1266"/>
      <c r="R34" s="1266"/>
      <c r="S34" s="1266"/>
      <c r="T34" s="1267"/>
      <c r="U34" s="1266"/>
      <c r="V34" s="1267"/>
      <c r="W34" s="1267"/>
      <c r="X34" s="1267"/>
      <c r="Y34" s="1267"/>
      <c r="Z34" s="1267"/>
      <c r="AA34" s="1267"/>
      <c r="AB34" s="1267"/>
      <c r="AC34" s="1267"/>
    </row>
  </sheetData>
  <mergeCells count="78">
    <mergeCell ref="P5:R5"/>
    <mergeCell ref="T5:V5"/>
    <mergeCell ref="W5:Y5"/>
    <mergeCell ref="P6:R8"/>
    <mergeCell ref="T6:V8"/>
    <mergeCell ref="W6:Y8"/>
    <mergeCell ref="P9:R9"/>
    <mergeCell ref="AA9:AC9"/>
    <mergeCell ref="B2:N2"/>
    <mergeCell ref="W3:Y3"/>
    <mergeCell ref="Z3:AC3"/>
    <mergeCell ref="B4:F4"/>
    <mergeCell ref="G4:N4"/>
    <mergeCell ref="W4:Y4"/>
    <mergeCell ref="Z4:AC4"/>
    <mergeCell ref="B5:F5"/>
    <mergeCell ref="G5:N5"/>
    <mergeCell ref="AA5:AC5"/>
    <mergeCell ref="B6:F6"/>
    <mergeCell ref="G6:N6"/>
    <mergeCell ref="AA6:AC8"/>
    <mergeCell ref="B7:F7"/>
    <mergeCell ref="G7:N7"/>
    <mergeCell ref="B8:F8"/>
    <mergeCell ref="G8:N8"/>
    <mergeCell ref="B9:F9"/>
    <mergeCell ref="G9:N9"/>
    <mergeCell ref="B10:F10"/>
    <mergeCell ref="G10:N10"/>
    <mergeCell ref="P10:AC10"/>
    <mergeCell ref="B11:F11"/>
    <mergeCell ref="G11:N11"/>
    <mergeCell ref="P11:AC11"/>
    <mergeCell ref="B12:F14"/>
    <mergeCell ref="G12:N14"/>
    <mergeCell ref="P12:AC12"/>
    <mergeCell ref="P13:AC13"/>
    <mergeCell ref="B20:B22"/>
    <mergeCell ref="C20:G22"/>
    <mergeCell ref="H20:J22"/>
    <mergeCell ref="K20:T22"/>
    <mergeCell ref="U20:AC22"/>
    <mergeCell ref="B23:B25"/>
    <mergeCell ref="C23:G25"/>
    <mergeCell ref="H23:J25"/>
    <mergeCell ref="K23:T23"/>
    <mergeCell ref="U23:AC23"/>
    <mergeCell ref="K24:T24"/>
    <mergeCell ref="U24:AC24"/>
    <mergeCell ref="K25:T25"/>
    <mergeCell ref="U25:AC25"/>
    <mergeCell ref="B26:B28"/>
    <mergeCell ref="C26:G28"/>
    <mergeCell ref="H26:J28"/>
    <mergeCell ref="K26:T26"/>
    <mergeCell ref="U26:AC26"/>
    <mergeCell ref="K27:T27"/>
    <mergeCell ref="U27:AC27"/>
    <mergeCell ref="K28:T28"/>
    <mergeCell ref="U28:AC28"/>
    <mergeCell ref="B29:B31"/>
    <mergeCell ref="C29:G31"/>
    <mergeCell ref="H29:J31"/>
    <mergeCell ref="K29:T29"/>
    <mergeCell ref="U29:AC29"/>
    <mergeCell ref="K30:T30"/>
    <mergeCell ref="U30:AC30"/>
    <mergeCell ref="K31:T31"/>
    <mergeCell ref="U31:AC31"/>
    <mergeCell ref="B32:B34"/>
    <mergeCell ref="C32:G34"/>
    <mergeCell ref="H32:J34"/>
    <mergeCell ref="K32:T32"/>
    <mergeCell ref="U32:AC32"/>
    <mergeCell ref="K33:T33"/>
    <mergeCell ref="U33:AC33"/>
    <mergeCell ref="K34:T34"/>
    <mergeCell ref="U34:AC34"/>
  </mergeCells>
  <phoneticPr fontId="1"/>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【1】工事計画書</vt:lpstr>
      <vt:lpstr>1F</vt:lpstr>
      <vt:lpstr>2F</vt:lpstr>
      <vt:lpstr>3F</vt:lpstr>
      <vt:lpstr>4F</vt:lpstr>
      <vt:lpstr>屋外エリア</vt:lpstr>
      <vt:lpstr>【2】工事安全確認シート </vt:lpstr>
      <vt:lpstr>【3】工事看板</vt:lpstr>
      <vt:lpstr>【4】工事作業者名簿</vt:lpstr>
      <vt:lpstr>【5】KYﾐｰﾃｨﾝｸﾞ</vt:lpstr>
      <vt:lpstr>【6】リスク対策書</vt:lpstr>
      <vt:lpstr>(追加）作業指示書</vt:lpstr>
      <vt:lpstr>現地工事作業者名簿 </vt:lpstr>
      <vt:lpstr>④火気使用許可申請書※火気使用時のみ</vt:lpstr>
      <vt:lpstr>安全装置解除(KY)</vt:lpstr>
      <vt:lpstr>'(追加）作業指示書'!Print_Area</vt:lpstr>
      <vt:lpstr>【1】工事計画書!Print_Area</vt:lpstr>
      <vt:lpstr>'【2】工事安全確認シート '!Print_Area</vt:lpstr>
      <vt:lpstr>【3】工事看板!Print_Area</vt:lpstr>
      <vt:lpstr>【4】工事作業者名簿!Print_Area</vt:lpstr>
      <vt:lpstr>【5】KYﾐｰﾃｨﾝｸﾞ!Print_Area</vt:lpstr>
      <vt:lpstr>【6】リスク対策書!Print_Area</vt:lpstr>
      <vt:lpstr>'1F'!Print_Area</vt:lpstr>
      <vt:lpstr>'2F'!Print_Area</vt:lpstr>
      <vt:lpstr>'3F'!Print_Area</vt:lpstr>
      <vt:lpstr>'4F'!Print_Area</vt:lpstr>
      <vt:lpstr>④火気使用許可申請書※火気使用時のみ!Print_Area</vt:lpstr>
      <vt:lpstr>屋外エリア!Print_Area</vt:lpstr>
      <vt:lpstr>'現地工事作業者名簿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 Yoshifumi</dc:creator>
  <cp:lastModifiedBy>Matsuyama, Shiyunji</cp:lastModifiedBy>
  <cp:lastPrinted>2024-07-10T03:06:34Z</cp:lastPrinted>
  <dcterms:created xsi:type="dcterms:W3CDTF">2023-02-09T08:03:53Z</dcterms:created>
  <dcterms:modified xsi:type="dcterms:W3CDTF">2025-08-29T05:05:42Z</dcterms:modified>
</cp:coreProperties>
</file>